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6\SERVICES\Maintenance Fluides Médicaux\0_prépa\"/>
    </mc:Choice>
  </mc:AlternateContent>
  <bookViews>
    <workbookView xWindow="0" yWindow="0" windowWidth="12255" windowHeight="10620"/>
  </bookViews>
  <sheets>
    <sheet name="BPU MAINTENANCE FM" sheetId="2" r:id="rId1"/>
    <sheet name="DQE Simulation main. corrective" sheetId="3" r:id="rId2"/>
    <sheet name="DQE Simulat° Remplacements FM" sheetId="4" r:id="rId3"/>
    <sheet name="Synthèse des DQE FM" sheetId="6" r:id="rId4"/>
  </sheets>
  <definedNames>
    <definedName name="_xlnm.Print_Titles" localSheetId="0">'BPU MAINTENANCE FM'!$8:$8</definedName>
    <definedName name="_xlnm.Print_Titles" localSheetId="2">'DQE Simulat° Remplacements FM'!$1:$7</definedName>
    <definedName name="_xlnm.Print_Titles" localSheetId="1">'DQE Simulation main. corrective'!$1:$7</definedName>
    <definedName name="_xlnm.Print_Titles" localSheetId="3">'Synthèse des DQE FM'!$1:$5</definedName>
    <definedName name="_xlnm.Print_Area" localSheetId="0">'BPU MAINTENANCE FM'!$A$1:$E$61</definedName>
    <definedName name="_xlnm.Print_Area" localSheetId="2">'DQE Simulat° Remplacements FM'!$A$1:$F$32</definedName>
    <definedName name="_xlnm.Print_Area" localSheetId="1">'DQE Simulation main. corrective'!$A$1:$F$70</definedName>
    <definedName name="_xlnm.Print_Area" localSheetId="3">'Synthèse des DQE FM'!$A$1:$F$11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4" l="1"/>
  <c r="A32" i="4"/>
  <c r="F20" i="4" l="1"/>
  <c r="F27" i="4"/>
  <c r="F28" i="4" s="1"/>
  <c r="F32" i="4" s="1"/>
  <c r="F26" i="4"/>
  <c r="F25" i="4"/>
  <c r="F24" i="4"/>
  <c r="F23" i="4"/>
  <c r="E26" i="4"/>
  <c r="B26" i="4"/>
  <c r="A26" i="4"/>
  <c r="E27" i="4"/>
  <c r="B27" i="4"/>
  <c r="A27" i="4"/>
  <c r="E21" i="4"/>
  <c r="C19" i="4"/>
  <c r="F13" i="4"/>
  <c r="F15" i="4"/>
  <c r="F14" i="4"/>
  <c r="F12" i="4"/>
  <c r="F11" i="4"/>
  <c r="F10" i="4"/>
  <c r="E19" i="4"/>
  <c r="A70" i="3" l="1"/>
  <c r="F31" i="3"/>
  <c r="F30" i="3"/>
  <c r="F26" i="3"/>
  <c r="F25" i="3"/>
  <c r="E25" i="3"/>
  <c r="F65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50" i="3"/>
  <c r="B49" i="3"/>
  <c r="A49" i="3"/>
  <c r="E44" i="3"/>
  <c r="E45" i="3"/>
  <c r="E46" i="3"/>
  <c r="E47" i="3"/>
  <c r="E48" i="3"/>
  <c r="F48" i="3" s="1"/>
  <c r="E43" i="3"/>
  <c r="D44" i="3"/>
  <c r="D45" i="3"/>
  <c r="D46" i="3"/>
  <c r="D47" i="3"/>
  <c r="D48" i="3"/>
  <c r="D43" i="3"/>
  <c r="B44" i="3"/>
  <c r="B45" i="3"/>
  <c r="B46" i="3"/>
  <c r="B47" i="3"/>
  <c r="B48" i="3"/>
  <c r="B43" i="3"/>
  <c r="A44" i="3"/>
  <c r="A45" i="3"/>
  <c r="A46" i="3"/>
  <c r="A47" i="3"/>
  <c r="A48" i="3"/>
  <c r="A43" i="3"/>
  <c r="B42" i="3"/>
  <c r="A42" i="3"/>
  <c r="E31" i="3"/>
  <c r="E30" i="3"/>
  <c r="D31" i="3"/>
  <c r="D30" i="3"/>
  <c r="B31" i="3"/>
  <c r="B30" i="3"/>
  <c r="A31" i="3"/>
  <c r="A30" i="3"/>
  <c r="B28" i="3"/>
  <c r="B32" i="3" s="1"/>
  <c r="A28" i="3"/>
  <c r="F32" i="3" l="1"/>
  <c r="A9" i="6" l="1"/>
  <c r="A11" i="6" s="1"/>
  <c r="A5" i="6"/>
  <c r="A7" i="6" s="1"/>
  <c r="D27" i="4"/>
  <c r="F19" i="4"/>
  <c r="D19" i="4"/>
  <c r="A19" i="4"/>
  <c r="B19" i="4"/>
  <c r="B66" i="3"/>
  <c r="A33" i="3"/>
  <c r="B23" i="3"/>
  <c r="A23" i="3"/>
  <c r="B8" i="3"/>
  <c r="A8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4" i="3"/>
  <c r="F45" i="3"/>
  <c r="F46" i="3"/>
  <c r="F47" i="3"/>
  <c r="F43" i="3"/>
  <c r="D37" i="3"/>
  <c r="D38" i="3"/>
  <c r="D39" i="3"/>
  <c r="D40" i="3"/>
  <c r="D41" i="3"/>
  <c r="D36" i="3"/>
  <c r="B35" i="3"/>
  <c r="A35" i="3"/>
  <c r="E41" i="3"/>
  <c r="F41" i="3" s="1"/>
  <c r="B41" i="3"/>
  <c r="A41" i="3"/>
  <c r="E40" i="3"/>
  <c r="F40" i="3" s="1"/>
  <c r="B40" i="3"/>
  <c r="A40" i="3"/>
  <c r="E39" i="3"/>
  <c r="F39" i="3" s="1"/>
  <c r="B39" i="3"/>
  <c r="A39" i="3"/>
  <c r="E38" i="3"/>
  <c r="F38" i="3" s="1"/>
  <c r="B38" i="3"/>
  <c r="A38" i="3"/>
  <c r="E37" i="3"/>
  <c r="F37" i="3" s="1"/>
  <c r="B37" i="3"/>
  <c r="A37" i="3"/>
  <c r="E36" i="3"/>
  <c r="F36" i="3" s="1"/>
  <c r="B36" i="3"/>
  <c r="A36" i="3"/>
  <c r="D26" i="3"/>
  <c r="D25" i="3"/>
  <c r="B25" i="3"/>
  <c r="A25" i="3"/>
  <c r="E26" i="3"/>
  <c r="B26" i="3"/>
  <c r="A26" i="3"/>
  <c r="E17" i="3"/>
  <c r="F17" i="3" s="1"/>
  <c r="B17" i="3"/>
  <c r="A17" i="3"/>
  <c r="E16" i="3"/>
  <c r="F16" i="3" s="1"/>
  <c r="B16" i="3"/>
  <c r="A16" i="3"/>
  <c r="E15" i="3"/>
  <c r="F15" i="3" s="1"/>
  <c r="B15" i="3"/>
  <c r="A15" i="3"/>
  <c r="E14" i="3"/>
  <c r="F14" i="3" s="1"/>
  <c r="B14" i="3"/>
  <c r="A14" i="3"/>
  <c r="F66" i="3" l="1"/>
  <c r="F27" i="3"/>
  <c r="A2" i="6" l="1"/>
  <c r="B28" i="4"/>
  <c r="B20" i="4" l="1"/>
  <c r="F18" i="4"/>
  <c r="F17" i="4"/>
  <c r="F16" i="4"/>
  <c r="A2" i="4"/>
  <c r="E11" i="6" l="1"/>
  <c r="F11" i="6" l="1"/>
  <c r="E21" i="3"/>
  <c r="F21" i="3" s="1"/>
  <c r="A2" i="3"/>
  <c r="E10" i="3"/>
  <c r="E11" i="3"/>
  <c r="E12" i="3"/>
  <c r="E13" i="3"/>
  <c r="E18" i="3"/>
  <c r="F18" i="3" s="1"/>
  <c r="E19" i="3"/>
  <c r="F19" i="3" s="1"/>
  <c r="E20" i="3"/>
  <c r="F20" i="3" s="1"/>
  <c r="B10" i="3"/>
  <c r="B11" i="3"/>
  <c r="B12" i="3"/>
  <c r="B13" i="3"/>
  <c r="B18" i="3"/>
  <c r="B19" i="3"/>
  <c r="B20" i="3"/>
  <c r="B21" i="3"/>
  <c r="A21" i="3"/>
  <c r="A20" i="3"/>
  <c r="A19" i="3"/>
  <c r="A10" i="3"/>
  <c r="A11" i="3"/>
  <c r="A12" i="3"/>
  <c r="A13" i="3"/>
  <c r="A18" i="3"/>
  <c r="F13" i="3" l="1"/>
  <c r="B27" i="3" l="1"/>
  <c r="F10" i="3" l="1"/>
  <c r="F11" i="3"/>
  <c r="F12" i="3"/>
  <c r="F22" i="3" l="1"/>
  <c r="E70" i="3" s="1"/>
  <c r="F70" i="3" s="1"/>
  <c r="B22" i="3"/>
  <c r="E7" i="6" l="1"/>
  <c r="F7" i="6" s="1"/>
</calcChain>
</file>

<file path=xl/sharedStrings.xml><?xml version="1.0" encoding="utf-8"?>
<sst xmlns="http://schemas.openxmlformats.org/spreadsheetml/2006/main" count="296" uniqueCount="155">
  <si>
    <t>Référence</t>
  </si>
  <si>
    <t>Désignation des prestations</t>
  </si>
  <si>
    <t>Observations</t>
  </si>
  <si>
    <t>Montant €HT</t>
  </si>
  <si>
    <t>Montant €TTC</t>
  </si>
  <si>
    <t>BORDEREAU DE PRIX UNITAIRES (BPU)</t>
  </si>
  <si>
    <t>Unité</t>
  </si>
  <si>
    <t>Prix unitaire
€HT</t>
  </si>
  <si>
    <t>B1.1</t>
  </si>
  <si>
    <t>B1.2</t>
  </si>
  <si>
    <t>heure</t>
  </si>
  <si>
    <t>unité</t>
  </si>
  <si>
    <t>N.B. : Le DQE n'est pas contractuel. Il sert à comparer les candidats sur la base des prix du BPU qui sont contractuels.</t>
  </si>
  <si>
    <t>Prix total
€HT</t>
  </si>
  <si>
    <t>Quantité</t>
  </si>
  <si>
    <t>B1.3</t>
  </si>
  <si>
    <t>B1.4</t>
  </si>
  <si>
    <t>B1.5</t>
  </si>
  <si>
    <t>B1.6</t>
  </si>
  <si>
    <t>B1.7</t>
  </si>
  <si>
    <t>B1.8</t>
  </si>
  <si>
    <t>B1.9</t>
  </si>
  <si>
    <t>B1.10</t>
  </si>
  <si>
    <t>B1.11</t>
  </si>
  <si>
    <t>B1.12</t>
  </si>
  <si>
    <t>Sous-total  B1.</t>
  </si>
  <si>
    <t>B2.</t>
  </si>
  <si>
    <t>B2.1</t>
  </si>
  <si>
    <t>Sous-total  B2.</t>
  </si>
  <si>
    <t>-</t>
  </si>
  <si>
    <t>B1</t>
  </si>
  <si>
    <t>suivant BPU</t>
  </si>
  <si>
    <t xml:space="preserve">Désignation </t>
  </si>
  <si>
    <t xml:space="preserve">Référence </t>
  </si>
  <si>
    <t xml:space="preserve">Fourniture de pièces détachées </t>
  </si>
  <si>
    <t xml:space="preserve">MAINTENANCE CORRECTIVE 
PRESTATIONS "HORS FORFAIT" </t>
  </si>
  <si>
    <t>Technicien
(du lundi au vendredi - heure journée)</t>
  </si>
  <si>
    <t>Technicien
(du lundi au vendredi - heure soirée)</t>
  </si>
  <si>
    <t>Technicien
(samedi, dimanche, jour férié - heure journée)</t>
  </si>
  <si>
    <t>Technicien
(samedi, dimanche, jour férié - heure soirée)</t>
  </si>
  <si>
    <t>Ingénieur
(du lundi au vendredi - heure journée)</t>
  </si>
  <si>
    <t>Ingénieur
(du lundi au vendredi - heure soirée)</t>
  </si>
  <si>
    <t>Ingénieur
(samedi, dimanche, jour férié - heure journée)</t>
  </si>
  <si>
    <t>Ingénieur
(samedi, dimanche, jour férié - heure soirée)</t>
  </si>
  <si>
    <t>stock et pièces maintenance corrective</t>
  </si>
  <si>
    <t>DETAIL QUANTITATIF ESTIMATIF (DQE) - SIMULATION ANNUELLE</t>
  </si>
  <si>
    <t xml:space="preserve"> SYNTHESE DES DQE</t>
  </si>
  <si>
    <t>Technicien supérieur ou spécialisé
(du lundi au vendredi - heure journée)</t>
  </si>
  <si>
    <t>Technicien supérieur ou spécialisé
(du lundi au vendredi - heure soirée)</t>
  </si>
  <si>
    <t>Technicien supérieur ou spécialisé
(samedi, dimanche, jour férié - heure journée)</t>
  </si>
  <si>
    <t>Technicien supérieur ou spécialisé
(samedi, dimanche, jour férié - heure soirée)</t>
  </si>
  <si>
    <t>B2.2</t>
  </si>
  <si>
    <r>
      <t xml:space="preserve">déplacement zone Nord Atlantique
</t>
    </r>
    <r>
      <rPr>
        <i/>
        <sz val="11"/>
        <color theme="1"/>
        <rFont val="Calibri"/>
        <family val="2"/>
        <scheme val="minor"/>
      </rPr>
      <t>(CHLD)</t>
    </r>
  </si>
  <si>
    <t>stock et pièces pour maintenance corrective</t>
  </si>
  <si>
    <t>pour maintenance corrective</t>
  </si>
  <si>
    <r>
      <t xml:space="preserve">FOURNITURE DE PIECES DETACHEES
</t>
    </r>
    <r>
      <rPr>
        <b/>
        <u/>
        <sz val="10"/>
        <color theme="1"/>
        <rFont val="Calibri"/>
        <family val="2"/>
        <scheme val="minor"/>
      </rPr>
      <t>(Liste non exhaustive, les pièces détachées non référencées au BPU seront commandées sur devis du Titulaire)</t>
    </r>
  </si>
  <si>
    <t>B3.1</t>
  </si>
  <si>
    <t>B3.2</t>
  </si>
  <si>
    <r>
      <t>Les commandes seront sur devis du Titulaire</t>
    </r>
    <r>
      <rPr>
        <b/>
        <i/>
        <sz val="11"/>
        <color theme="1"/>
        <rFont val="Calibri"/>
        <family val="2"/>
        <scheme val="minor"/>
      </rPr>
      <t xml:space="preserve"> (basées sur les prix du BPU si existant ou sur prix fixés sur devis du Titulaire)</t>
    </r>
  </si>
  <si>
    <t>Ensemble</t>
  </si>
  <si>
    <t>Sous-total simulation 1</t>
  </si>
  <si>
    <t>Sous-total simulation 2</t>
  </si>
  <si>
    <t>Simulation annuelle des prestations hors-forfait de Maintenance corrective</t>
  </si>
  <si>
    <t>MAINTENANCE DES EQUIPEMENTS DE FLUIDES MEDICAUX DU CHUM</t>
  </si>
  <si>
    <t>MAIN D'ŒUVRE ET FRAIS DE PERSONNEL</t>
  </si>
  <si>
    <r>
      <t xml:space="preserve">déplacement zone centre CACEM  
</t>
    </r>
    <r>
      <rPr>
        <i/>
        <sz val="11"/>
        <color theme="1"/>
        <rFont val="Calibri"/>
        <family val="2"/>
        <scheme val="minor"/>
      </rPr>
      <t>(PZQ1, MFME, CEV, CLARAC)</t>
    </r>
  </si>
  <si>
    <t>B3.</t>
  </si>
  <si>
    <t>ASSISTANCE TECHNIQUE POUR CONTRÔLE REGLEMENTAIRE</t>
  </si>
  <si>
    <t>pour contrôles réglementaires</t>
  </si>
  <si>
    <r>
      <t xml:space="preserve">Mise à disposition d’un technicien FM lors des visites de contrôle périodique règlementaire
</t>
    </r>
    <r>
      <rPr>
        <i/>
        <sz val="11"/>
        <color theme="1"/>
        <rFont val="Calibri"/>
        <family val="2"/>
        <scheme val="minor"/>
      </rPr>
      <t>(PZQ1, MFME, CEV, CLARAC)</t>
    </r>
  </si>
  <si>
    <t>Forfait jour</t>
  </si>
  <si>
    <r>
      <t xml:space="preserve">Mise à disposition d’un technicien FM lors des visites de contrôle périodique règlementaire
</t>
    </r>
    <r>
      <rPr>
        <i/>
        <sz val="11"/>
        <color theme="1"/>
        <rFont val="Calibri"/>
        <family val="2"/>
        <scheme val="minor"/>
      </rPr>
      <t>(CHLD)</t>
    </r>
  </si>
  <si>
    <t>B4</t>
  </si>
  <si>
    <t>B4.1</t>
  </si>
  <si>
    <t>Prises pour GTL</t>
  </si>
  <si>
    <t>B4.1.1</t>
  </si>
  <si>
    <t>prise médicale BM O2 NF ou équivalent</t>
  </si>
  <si>
    <t>prise médicale BM Vide NF ou équivalent</t>
  </si>
  <si>
    <t>prise médicale BM AIR 7bar NF ou équivalent</t>
  </si>
  <si>
    <t>prise médicale BM AIR 4bar NF ou équivalent</t>
  </si>
  <si>
    <t>prise médicale BM N2O NF ou équivalent</t>
  </si>
  <si>
    <t>prise médicale BM SEGA NF ou équivalent</t>
  </si>
  <si>
    <t>B4.1.2</t>
  </si>
  <si>
    <t>B4.1.3</t>
  </si>
  <si>
    <t>B4.1.4</t>
  </si>
  <si>
    <t>B4.1.5</t>
  </si>
  <si>
    <t>B4.1.6</t>
  </si>
  <si>
    <t>Prise saillie</t>
  </si>
  <si>
    <t>B4.2</t>
  </si>
  <si>
    <t>B4.2.1</t>
  </si>
  <si>
    <t>B4.2.2</t>
  </si>
  <si>
    <t>B4.2.3</t>
  </si>
  <si>
    <t>B4.2.4</t>
  </si>
  <si>
    <t>B4.2.5</t>
  </si>
  <si>
    <t>B4.2.6</t>
  </si>
  <si>
    <t>B4.3</t>
  </si>
  <si>
    <t>Equipements divers</t>
  </si>
  <si>
    <t>boîtier d'alarme VIGITM 3033 3 voies ou équivalent</t>
  </si>
  <si>
    <t>boîtier d'alarme VIGITM 3055 5 voies ou équivalent</t>
  </si>
  <si>
    <t>boîtier d'alarme VIGITM 3077 7 voies ou équivalent</t>
  </si>
  <si>
    <t>boîtier report VIGITM 3004  ou équivalent</t>
  </si>
  <si>
    <t>B4.3.1</t>
  </si>
  <si>
    <t>B4.3.2</t>
  </si>
  <si>
    <t>B4.3.3</t>
  </si>
  <si>
    <t>B4.3.4</t>
  </si>
  <si>
    <t>B4.3.5</t>
  </si>
  <si>
    <t>B4.3.6</t>
  </si>
  <si>
    <t>B4.3.7</t>
  </si>
  <si>
    <t>B4.3.8</t>
  </si>
  <si>
    <t>B4.3.9</t>
  </si>
  <si>
    <t>B4.3.10</t>
  </si>
  <si>
    <t>B4.3.11</t>
  </si>
  <si>
    <t>B4.3.12</t>
  </si>
  <si>
    <t>B4.3.13</t>
  </si>
  <si>
    <t>B4.3.14</t>
  </si>
  <si>
    <t>B4.3.15</t>
  </si>
  <si>
    <t>UD simple détendeur DAMAO O2 NF 4 bar ou équivalent</t>
  </si>
  <si>
    <t>UD simple détendeur DAMAO Air NF 4 bar ou équivalent</t>
  </si>
  <si>
    <t>UD simple détendeur DAMAO N2O NF 4 bar ou équivalent</t>
  </si>
  <si>
    <t>UD simple détendeur DAMAO CO2 NF 4 bar ou équivalent</t>
  </si>
  <si>
    <t>UD simple détendeur DAMAO N2 NF 4 bar ou équivalent</t>
  </si>
  <si>
    <t>UD simple détendeur DAMAO Air NF 8 bar ou équivalent</t>
  </si>
  <si>
    <t>UD double détendeur DAMAO O2 NF 4 bar ou équivalent</t>
  </si>
  <si>
    <t>UD double détendeur DAMAO Air NF 4 bar ou équivalent</t>
  </si>
  <si>
    <t>UD double détendeur DAMAO N2O NF 4 bar ou équivalent</t>
  </si>
  <si>
    <t>UD double détendeur DAMAO CO2 NF 4 bar ou équivalent</t>
  </si>
  <si>
    <t>UD double détendeur DAMAO N2 NF 4 bar ou équivalent</t>
  </si>
  <si>
    <t>UD double détendeur DAMAO Air NF 8 bar ou équivalent</t>
  </si>
  <si>
    <t>B4.3.16</t>
  </si>
  <si>
    <t xml:space="preserve">FRAIS DE DEPLACEMENT </t>
  </si>
  <si>
    <t>Sous-total  B4.</t>
  </si>
  <si>
    <t>TOTAL SIMULATION MAINTENANCE CORRECTIVE DES EQUIPEMENTS FM</t>
  </si>
  <si>
    <t>"Simulation 1 : site PZQ1"</t>
  </si>
  <si>
    <t>suivant prix du devis du titulaire</t>
  </si>
  <si>
    <r>
      <rPr>
        <u/>
        <sz val="12"/>
        <color theme="1"/>
        <rFont val="Calibri"/>
        <family val="2"/>
        <scheme val="minor"/>
      </rPr>
      <t>PARTIE USI :</t>
    </r>
    <r>
      <rPr>
        <sz val="12"/>
        <color theme="1"/>
        <rFont val="Calibri"/>
        <family val="2"/>
        <scheme val="minor"/>
      </rPr>
      <t xml:space="preserve">
16 "prise médicale BM O2 NF"
24 "prise médicale BM VIDE NF"
8 "prise médicale BM AIR NF"
12 mL "tube cuivre D 8x10 DEGRAISSE"
48 "jeu pièce BM/GAINE"
48 "plaque fixation prise BM"
32 "étiquette BM oxygène"
48 "étiquette BM vide"
16 "étiquette BM air"
1 ens "petites  fournitures fixation"
1 ens "Prestation poseur SDGM" </t>
    </r>
  </si>
  <si>
    <r>
      <rPr>
        <u/>
        <sz val="12"/>
        <color theme="1"/>
        <rFont val="Calibri"/>
        <family val="2"/>
        <scheme val="minor"/>
      </rPr>
      <t>PARTIE CHAMBRES :</t>
    </r>
    <r>
      <rPr>
        <sz val="12"/>
        <color theme="1"/>
        <rFont val="Calibri"/>
        <family val="2"/>
        <scheme val="minor"/>
      </rPr>
      <t xml:space="preserve">
12 "prise médicale BM O2 NF"
12 "prise médicale BM VIDE NF"
12 mL "tube cuivre D 8x10 DEGRAISSE"
22 "jeu pièce BM/GAINE"
24 "plaque fixation prise BM"
24 "étiquette BM oxygène"
24 "étiquette BM vide"
2 "jeu pièce BM saillie"
1 ens "petites  fournitures fixation 
1 ens "Prestation poseur SDGM" </t>
    </r>
  </si>
  <si>
    <r>
      <rPr>
        <u/>
        <sz val="12"/>
        <color theme="1"/>
        <rFont val="Calibri"/>
        <family val="2"/>
        <scheme val="minor"/>
      </rPr>
      <t>POSTE DE REGULATION :</t>
    </r>
    <r>
      <rPr>
        <sz val="12"/>
        <color theme="1"/>
        <rFont val="Calibri"/>
        <family val="2"/>
        <scheme val="minor"/>
      </rPr>
      <t xml:space="preserve">
1 "double DAMAO O2 NF 4 bar"
1 "double DAMAO Air NF 4 bar"
1 "vanne à boisseau sphérique D 14x16"
1 "coffret plombable UD 3,5/40
4 mL "tuyau cuivre  D 10x12 DEGRAISSE"
4 mL "tuyau cuivre  D 14x16 DEGRAISSE"
1 ens "petites  fournitures fixation"
1 ens "Prestation poseur SDGM" </t>
    </r>
  </si>
  <si>
    <r>
      <rPr>
        <u/>
        <sz val="12"/>
        <color theme="1"/>
        <rFont val="Calibri"/>
        <family val="2"/>
        <scheme val="minor"/>
      </rPr>
      <t>SIGNALISATION:</t>
    </r>
    <r>
      <rPr>
        <sz val="12"/>
        <color theme="1"/>
        <rFont val="Calibri"/>
        <family val="2"/>
        <scheme val="minor"/>
      </rPr>
      <t xml:space="preserve">
1 "VIGI 3055 5 VOIES"
4 "capteur press.compact 0-16B"
1 "capteur press.compact 0-0,9B"
1 "adaptateur 14x16 pour capteur"
1 ens "Prestation poseur SDGM" </t>
    </r>
  </si>
  <si>
    <t>Réalisation DOE</t>
  </si>
  <si>
    <t>Réalisation plans</t>
  </si>
  <si>
    <t xml:space="preserve">Réalisation auto contrôle </t>
  </si>
  <si>
    <t>Réalisation réception</t>
  </si>
  <si>
    <t>Forfait enregistrement/préparation/traitement</t>
  </si>
  <si>
    <t>"Simulation 2: site CHLD"</t>
  </si>
  <si>
    <t>Remplacement PANOPLIE DE DETENTE</t>
  </si>
  <si>
    <t>COUPURE - NEUTRALISATION - DEPOSE</t>
  </si>
  <si>
    <t>forfait</t>
  </si>
  <si>
    <r>
      <rPr>
        <u/>
        <sz val="12"/>
        <color theme="1"/>
        <rFont val="Calibri"/>
        <family val="2"/>
        <scheme val="minor"/>
      </rPr>
      <t>SIGNALISATION:</t>
    </r>
    <r>
      <rPr>
        <sz val="12"/>
        <color theme="1"/>
        <rFont val="Calibri"/>
        <family val="2"/>
        <scheme val="minor"/>
      </rPr>
      <t xml:space="preserve">
1 "VIGI 3033 3 VOIES"
2 "capteur pression 16B"
1 "capteur pression  0-900B"
1 "adaptateur 14x16 pour capteur"
1 ens "petites fournitures"</t>
    </r>
  </si>
  <si>
    <r>
      <rPr>
        <u/>
        <sz val="12"/>
        <color theme="1"/>
        <rFont val="Calibri"/>
        <family val="2"/>
        <scheme val="minor"/>
      </rPr>
      <t>REGULATION:</t>
    </r>
    <r>
      <rPr>
        <sz val="12"/>
        <color theme="1"/>
        <rFont val="Calibri"/>
        <family val="2"/>
        <scheme val="minor"/>
      </rPr>
      <t xml:space="preserve">
1 coffret plombable/UD 3,5/40
1 "vanne à boisseau sphérique D 14x16"
1 "double DAMAO O2 NF 4 bar"
1 "capot DAMOA"
1 ens "fourniture plaque fixation nouveaux équipements"
1 ens "Prestation poseur SDGM" </t>
    </r>
  </si>
  <si>
    <r>
      <t xml:space="preserve">N.B. : 
---&gt; La fourniture des pièces détachées nécessaires à la maintenance corrective, aux dépannages et réparations fera l'objet de bons de commande </t>
    </r>
    <r>
      <rPr>
        <u/>
        <sz val="12"/>
        <color theme="1"/>
        <rFont val="Calibri"/>
        <family val="2"/>
        <scheme val="minor"/>
      </rPr>
      <t>sur la base des devis du Titulaire (basés sur les prix du BPU si existant ou sur prix fixés sur devis du Titulaire).</t>
    </r>
    <r>
      <rPr>
        <sz val="12"/>
        <color theme="1"/>
        <rFont val="Calibri"/>
        <family val="2"/>
        <scheme val="minor"/>
      </rPr>
      <t xml:space="preserve">
---&gt; La fourniture des pièces du stock d'urgence fera l'objet d'un bon de commande </t>
    </r>
    <r>
      <rPr>
        <u/>
        <sz val="12"/>
        <color theme="1"/>
        <rFont val="Calibri"/>
        <family val="2"/>
        <scheme val="minor"/>
      </rPr>
      <t>sur la base du devis du Titulaire (basé sur les prix du BPU si existant ou sur prix fixés sur devis du Titulaire).</t>
    </r>
    <r>
      <rPr>
        <sz val="12"/>
        <color theme="1"/>
        <rFont val="Calibri"/>
        <family val="2"/>
        <scheme val="minor"/>
      </rPr>
      <t xml:space="preserve">
---&gt; Les prestations annexes à la maintenance corrective feront l'objet de bons de commande </t>
    </r>
    <r>
      <rPr>
        <u/>
        <sz val="12"/>
        <color theme="1"/>
        <rFont val="Calibri"/>
        <family val="2"/>
        <scheme val="minor"/>
      </rPr>
      <t>sur la base des devis du Titulaire</t>
    </r>
    <r>
      <rPr>
        <sz val="12"/>
        <color theme="1"/>
        <rFont val="Calibri"/>
        <family val="2"/>
        <scheme val="minor"/>
      </rPr>
      <t>.
---&gt; La main d'oeuvre et frais de personnel nécessaires aux prestations de maintenance corrective (hors intervention sur astreinte, hors intervention de maintenance préventive) feront l'objet de bons de commande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sur la base des prix unitaires fixés au BPU.</t>
    </r>
    <r>
      <rPr>
        <u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---&gt; Les frais de déplacement nécessaires aux prestations de maintenance corrective (hors intervention sur astreinte, hors intervention de maintenance préventive) feront l'objet de bons de commande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>sur la base des prix unitaires fixés au BPU.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(cf. CCTP)</t>
    </r>
  </si>
  <si>
    <t>DETAIL QUANTITATIF ESTIMATIF (DQE) -  REMPLACEMENTS INSTALLATIONS FM</t>
  </si>
  <si>
    <t xml:space="preserve">REMPLACEMENTS DES INSTALLATIONS FM
PRESTATIONS "HORS FORFAIT" </t>
  </si>
  <si>
    <t>REMPLACEMENT PRISES DU 6B ET REMPLACEMENT DU POSTE DE REGULATION</t>
  </si>
  <si>
    <t>TOTAL SIMULATION REMPLACEMENTS DES INSTALLATIONS FM</t>
  </si>
  <si>
    <t>Simulation de REMPLACEMENTS DES INSTALLATIONS 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</si>
</sst>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0" xfId="0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0" fillId="0" borderId="11" xfId="0" applyNumberFormat="1" applyBorder="1" applyAlignment="1">
      <alignment horizontal="center" vertical="center"/>
    </xf>
    <xf numFmtId="0" fontId="0" fillId="0" borderId="12" xfId="0" quotePrefix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3" fillId="2" borderId="14" xfId="0" applyNumberFormat="1" applyFont="1" applyFill="1" applyBorder="1" applyAlignment="1">
      <alignment vertical="center"/>
    </xf>
    <xf numFmtId="0" fontId="0" fillId="6" borderId="1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4" fontId="0" fillId="6" borderId="13" xfId="0" applyNumberForma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0" fillId="5" borderId="13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1" fillId="6" borderId="6" xfId="0" applyNumberFormat="1" applyFont="1" applyFill="1" applyBorder="1" applyAlignment="1">
      <alignment horizontal="center" vertical="center"/>
    </xf>
    <xf numFmtId="164" fontId="1" fillId="6" borderId="19" xfId="0" applyNumberFormat="1" applyFont="1" applyFill="1" applyBorder="1" applyAlignment="1">
      <alignment horizontal="center" vertical="center"/>
    </xf>
    <xf numFmtId="164" fontId="3" fillId="5" borderId="20" xfId="0" applyNumberFormat="1" applyFont="1" applyFill="1" applyBorder="1" applyAlignment="1">
      <alignment horizontal="center" vertical="center"/>
    </xf>
    <xf numFmtId="164" fontId="3" fillId="5" borderId="21" xfId="0" applyNumberFormat="1" applyFont="1" applyFill="1" applyBorder="1" applyAlignment="1">
      <alignment vertical="center"/>
    </xf>
    <xf numFmtId="0" fontId="5" fillId="5" borderId="6" xfId="0" applyFont="1" applyFill="1" applyBorder="1" applyAlignment="1">
      <alignment horizontal="center" vertical="center" wrapText="1"/>
    </xf>
    <xf numFmtId="164" fontId="0" fillId="5" borderId="19" xfId="0" applyNumberFormat="1" applyFill="1" applyBorder="1" applyAlignment="1">
      <alignment vertical="center"/>
    </xf>
    <xf numFmtId="164" fontId="0" fillId="6" borderId="1" xfId="0" applyNumberFormat="1" applyFill="1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164" fontId="3" fillId="7" borderId="14" xfId="0" applyNumberFormat="1" applyFont="1" applyFill="1" applyBorder="1" applyAlignment="1">
      <alignment vertical="center"/>
    </xf>
    <xf numFmtId="164" fontId="0" fillId="5" borderId="13" xfId="0" applyNumberFormat="1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3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5" borderId="19" xfId="0" applyNumberForma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vertical="center" wrapText="1"/>
    </xf>
    <xf numFmtId="0" fontId="0" fillId="0" borderId="35" xfId="0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4" fillId="5" borderId="18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64" fontId="0" fillId="8" borderId="13" xfId="0" applyNumberForma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/>
    </xf>
    <xf numFmtId="0" fontId="3" fillId="8" borderId="36" xfId="0" applyFont="1" applyFill="1" applyBorder="1" applyAlignment="1">
      <alignment horizontal="center" vertical="center"/>
    </xf>
    <xf numFmtId="164" fontId="0" fillId="8" borderId="13" xfId="0" applyNumberFormat="1" applyFill="1" applyBorder="1" applyAlignment="1">
      <alignment vertical="center"/>
    </xf>
    <xf numFmtId="0" fontId="1" fillId="5" borderId="12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 wrapText="1"/>
    </xf>
    <xf numFmtId="0" fontId="16" fillId="5" borderId="41" xfId="0" applyFont="1" applyFill="1" applyBorder="1" applyAlignment="1">
      <alignment horizontal="center" vertical="center" wrapText="1"/>
    </xf>
    <xf numFmtId="0" fontId="16" fillId="5" borderId="42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4" fillId="4" borderId="15" xfId="0" quotePrefix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6" fillId="3" borderId="10" xfId="0" quotePrefix="1" applyFont="1" applyFill="1" applyBorder="1" applyAlignment="1">
      <alignment horizontal="center" vertical="center" wrapText="1"/>
    </xf>
    <xf numFmtId="0" fontId="6" fillId="3" borderId="0" xfId="0" quotePrefix="1" applyFont="1" applyFill="1" applyAlignment="1">
      <alignment horizontal="center" vertical="center" wrapText="1"/>
    </xf>
    <xf numFmtId="0" fontId="6" fillId="3" borderId="11" xfId="0" quotePrefix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right" vertical="center"/>
    </xf>
    <xf numFmtId="0" fontId="1" fillId="7" borderId="3" xfId="0" applyFont="1" applyFill="1" applyBorder="1" applyAlignment="1">
      <alignment horizontal="right" vertical="center"/>
    </xf>
    <xf numFmtId="0" fontId="1" fillId="7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view="pageBreakPreview" zoomScaleNormal="100" zoomScaleSheetLayoutView="100" workbookViewId="0">
      <selection activeCell="A6" sqref="A6:E6"/>
    </sheetView>
  </sheetViews>
  <sheetFormatPr baseColWidth="10" defaultColWidth="11.42578125" defaultRowHeight="15" x14ac:dyDescent="0.25"/>
  <cols>
    <col min="1" max="1" width="14.140625" style="1" customWidth="1"/>
    <col min="2" max="2" width="52.5703125" style="1" customWidth="1"/>
    <col min="3" max="3" width="23.85546875" style="2" customWidth="1"/>
    <col min="4" max="4" width="14.85546875" style="2" customWidth="1"/>
    <col min="5" max="5" width="15.7109375" style="3" customWidth="1"/>
    <col min="6" max="16384" width="11.42578125" style="1"/>
  </cols>
  <sheetData>
    <row r="1" spans="1:5" ht="26.25" customHeight="1" x14ac:dyDescent="0.25">
      <c r="A1" s="66" t="s">
        <v>5</v>
      </c>
      <c r="B1" s="67"/>
      <c r="C1" s="67"/>
      <c r="D1" s="67"/>
      <c r="E1" s="68"/>
    </row>
    <row r="2" spans="1:5" ht="32.25" customHeight="1" thickBot="1" x14ac:dyDescent="0.3">
      <c r="A2" s="69" t="s">
        <v>63</v>
      </c>
      <c r="B2" s="70"/>
      <c r="C2" s="70"/>
      <c r="D2" s="70"/>
      <c r="E2" s="71"/>
    </row>
    <row r="3" spans="1:5" ht="10.5" customHeight="1" thickBot="1" x14ac:dyDescent="0.3">
      <c r="A3" s="8"/>
      <c r="B3" s="22"/>
      <c r="C3" s="23"/>
      <c r="D3" s="23"/>
      <c r="E3" s="12"/>
    </row>
    <row r="4" spans="1:5" x14ac:dyDescent="0.25">
      <c r="A4" s="72" t="s">
        <v>35</v>
      </c>
      <c r="B4" s="73"/>
      <c r="C4" s="73"/>
      <c r="D4" s="73"/>
      <c r="E4" s="74"/>
    </row>
    <row r="5" spans="1:5" ht="15.75" customHeight="1" x14ac:dyDescent="0.25">
      <c r="A5" s="75"/>
      <c r="B5" s="76"/>
      <c r="C5" s="76"/>
      <c r="D5" s="76"/>
      <c r="E5" s="77"/>
    </row>
    <row r="6" spans="1:5" ht="221.25" customHeight="1" x14ac:dyDescent="0.25">
      <c r="A6" s="63" t="s">
        <v>149</v>
      </c>
      <c r="B6" s="64"/>
      <c r="C6" s="64"/>
      <c r="D6" s="64"/>
      <c r="E6" s="65"/>
    </row>
    <row r="7" spans="1:5" ht="27" customHeight="1" x14ac:dyDescent="0.25">
      <c r="A7" s="51" t="s">
        <v>30</v>
      </c>
      <c r="B7" s="39" t="s">
        <v>64</v>
      </c>
      <c r="C7" s="20" t="s">
        <v>54</v>
      </c>
      <c r="D7" s="20"/>
      <c r="E7" s="21"/>
    </row>
    <row r="8" spans="1:5" s="2" customFormat="1" ht="30" x14ac:dyDescent="0.25">
      <c r="A8" s="17" t="s">
        <v>0</v>
      </c>
      <c r="B8" s="18" t="s">
        <v>1</v>
      </c>
      <c r="C8" s="18" t="s">
        <v>2</v>
      </c>
      <c r="D8" s="18" t="s">
        <v>6</v>
      </c>
      <c r="E8" s="19" t="s">
        <v>7</v>
      </c>
    </row>
    <row r="9" spans="1:5" ht="33.75" customHeight="1" x14ac:dyDescent="0.25">
      <c r="A9" s="35" t="s">
        <v>8</v>
      </c>
      <c r="B9" s="7" t="s">
        <v>36</v>
      </c>
      <c r="C9" s="6"/>
      <c r="D9" s="6" t="s">
        <v>10</v>
      </c>
      <c r="E9" s="31"/>
    </row>
    <row r="10" spans="1:5" ht="33.75" customHeight="1" x14ac:dyDescent="0.25">
      <c r="A10" s="35" t="s">
        <v>9</v>
      </c>
      <c r="B10" s="7" t="s">
        <v>37</v>
      </c>
      <c r="C10" s="6"/>
      <c r="D10" s="6" t="s">
        <v>10</v>
      </c>
      <c r="E10" s="31"/>
    </row>
    <row r="11" spans="1:5" ht="33.75" customHeight="1" x14ac:dyDescent="0.25">
      <c r="A11" s="35" t="s">
        <v>15</v>
      </c>
      <c r="B11" s="7" t="s">
        <v>38</v>
      </c>
      <c r="C11" s="6"/>
      <c r="D11" s="6" t="s">
        <v>10</v>
      </c>
      <c r="E11" s="31"/>
    </row>
    <row r="12" spans="1:5" ht="33.75" customHeight="1" x14ac:dyDescent="0.25">
      <c r="A12" s="35" t="s">
        <v>16</v>
      </c>
      <c r="B12" s="7" t="s">
        <v>39</v>
      </c>
      <c r="C12" s="6"/>
      <c r="D12" s="6" t="s">
        <v>10</v>
      </c>
      <c r="E12" s="31"/>
    </row>
    <row r="13" spans="1:5" ht="33.75" customHeight="1" x14ac:dyDescent="0.25">
      <c r="A13" s="35" t="s">
        <v>17</v>
      </c>
      <c r="B13" s="7" t="s">
        <v>47</v>
      </c>
      <c r="C13" s="6"/>
      <c r="D13" s="6" t="s">
        <v>10</v>
      </c>
      <c r="E13" s="31"/>
    </row>
    <row r="14" spans="1:5" ht="33.75" customHeight="1" x14ac:dyDescent="0.25">
      <c r="A14" s="35" t="s">
        <v>18</v>
      </c>
      <c r="B14" s="7" t="s">
        <v>48</v>
      </c>
      <c r="C14" s="6"/>
      <c r="D14" s="6" t="s">
        <v>10</v>
      </c>
      <c r="E14" s="31"/>
    </row>
    <row r="15" spans="1:5" ht="33.75" customHeight="1" x14ac:dyDescent="0.25">
      <c r="A15" s="35" t="s">
        <v>19</v>
      </c>
      <c r="B15" s="7" t="s">
        <v>49</v>
      </c>
      <c r="C15" s="6"/>
      <c r="D15" s="6" t="s">
        <v>10</v>
      </c>
      <c r="E15" s="31"/>
    </row>
    <row r="16" spans="1:5" ht="33.75" customHeight="1" x14ac:dyDescent="0.25">
      <c r="A16" s="35" t="s">
        <v>20</v>
      </c>
      <c r="B16" s="7" t="s">
        <v>50</v>
      </c>
      <c r="C16" s="6"/>
      <c r="D16" s="6" t="s">
        <v>10</v>
      </c>
      <c r="E16" s="31"/>
    </row>
    <row r="17" spans="1:5" ht="33.75" customHeight="1" x14ac:dyDescent="0.25">
      <c r="A17" s="35" t="s">
        <v>21</v>
      </c>
      <c r="B17" s="7" t="s">
        <v>40</v>
      </c>
      <c r="C17" s="6"/>
      <c r="D17" s="6" t="s">
        <v>10</v>
      </c>
      <c r="E17" s="31"/>
    </row>
    <row r="18" spans="1:5" ht="33.75" customHeight="1" x14ac:dyDescent="0.25">
      <c r="A18" s="35" t="s">
        <v>22</v>
      </c>
      <c r="B18" s="7" t="s">
        <v>41</v>
      </c>
      <c r="C18" s="6"/>
      <c r="D18" s="6" t="s">
        <v>10</v>
      </c>
      <c r="E18" s="31"/>
    </row>
    <row r="19" spans="1:5" ht="33.75" customHeight="1" x14ac:dyDescent="0.25">
      <c r="A19" s="35" t="s">
        <v>23</v>
      </c>
      <c r="B19" s="7" t="s">
        <v>42</v>
      </c>
      <c r="C19" s="6"/>
      <c r="D19" s="6" t="s">
        <v>10</v>
      </c>
      <c r="E19" s="31"/>
    </row>
    <row r="20" spans="1:5" ht="33.75" customHeight="1" thickBot="1" x14ac:dyDescent="0.3">
      <c r="A20" s="47" t="s">
        <v>24</v>
      </c>
      <c r="B20" s="48" t="s">
        <v>43</v>
      </c>
      <c r="C20" s="49"/>
      <c r="D20" s="49" t="s">
        <v>10</v>
      </c>
      <c r="E20" s="50"/>
    </row>
    <row r="21" spans="1:5" ht="27" customHeight="1" thickTop="1" x14ac:dyDescent="0.25">
      <c r="A21" s="54" t="s">
        <v>26</v>
      </c>
      <c r="B21" s="53" t="s">
        <v>129</v>
      </c>
      <c r="C21" s="28" t="s">
        <v>54</v>
      </c>
      <c r="D21" s="28"/>
      <c r="E21" s="46"/>
    </row>
    <row r="22" spans="1:5" s="2" customFormat="1" ht="30" x14ac:dyDescent="0.25">
      <c r="A22" s="17" t="s">
        <v>0</v>
      </c>
      <c r="B22" s="18" t="s">
        <v>1</v>
      </c>
      <c r="C22" s="18" t="s">
        <v>2</v>
      </c>
      <c r="D22" s="18" t="s">
        <v>6</v>
      </c>
      <c r="E22" s="19" t="s">
        <v>7</v>
      </c>
    </row>
    <row r="23" spans="1:5" ht="28.5" customHeight="1" x14ac:dyDescent="0.25">
      <c r="A23" s="35" t="s">
        <v>27</v>
      </c>
      <c r="B23" s="7" t="s">
        <v>65</v>
      </c>
      <c r="C23" s="6"/>
      <c r="D23" s="6" t="s">
        <v>11</v>
      </c>
      <c r="E23" s="31"/>
    </row>
    <row r="24" spans="1:5" ht="28.5" customHeight="1" x14ac:dyDescent="0.25">
      <c r="A24" s="35" t="s">
        <v>51</v>
      </c>
      <c r="B24" s="7" t="s">
        <v>52</v>
      </c>
      <c r="C24" s="6"/>
      <c r="D24" s="6" t="s">
        <v>11</v>
      </c>
      <c r="E24" s="31"/>
    </row>
    <row r="25" spans="1:5" ht="39.75" customHeight="1" x14ac:dyDescent="0.25">
      <c r="A25" s="54" t="s">
        <v>66</v>
      </c>
      <c r="B25" s="61" t="s">
        <v>67</v>
      </c>
      <c r="C25" s="28" t="s">
        <v>68</v>
      </c>
      <c r="D25" s="28"/>
      <c r="E25" s="46"/>
    </row>
    <row r="26" spans="1:5" s="2" customFormat="1" ht="30" x14ac:dyDescent="0.25">
      <c r="A26" s="17" t="s">
        <v>0</v>
      </c>
      <c r="B26" s="18" t="s">
        <v>1</v>
      </c>
      <c r="C26" s="18" t="s">
        <v>2</v>
      </c>
      <c r="D26" s="18" t="s">
        <v>6</v>
      </c>
      <c r="E26" s="19" t="s">
        <v>7</v>
      </c>
    </row>
    <row r="27" spans="1:5" ht="51.75" customHeight="1" x14ac:dyDescent="0.25">
      <c r="A27" s="35" t="s">
        <v>56</v>
      </c>
      <c r="B27" s="7" t="s">
        <v>69</v>
      </c>
      <c r="C27" s="6"/>
      <c r="D27" s="6" t="s">
        <v>70</v>
      </c>
      <c r="E27" s="31"/>
    </row>
    <row r="28" spans="1:5" ht="46.5" customHeight="1" x14ac:dyDescent="0.25">
      <c r="A28" s="35" t="s">
        <v>57</v>
      </c>
      <c r="B28" s="7" t="s">
        <v>71</v>
      </c>
      <c r="C28" s="6"/>
      <c r="D28" s="6" t="s">
        <v>70</v>
      </c>
      <c r="E28" s="31"/>
    </row>
    <row r="29" spans="1:5" ht="45.75" customHeight="1" x14ac:dyDescent="0.25">
      <c r="A29" s="51" t="s">
        <v>72</v>
      </c>
      <c r="B29" s="40" t="s">
        <v>55</v>
      </c>
      <c r="C29" s="20" t="s">
        <v>53</v>
      </c>
      <c r="D29" s="20"/>
      <c r="E29" s="21"/>
    </row>
    <row r="30" spans="1:5" s="2" customFormat="1" ht="30" x14ac:dyDescent="0.25">
      <c r="A30" s="17" t="s">
        <v>0</v>
      </c>
      <c r="B30" s="18" t="s">
        <v>1</v>
      </c>
      <c r="C30" s="18" t="s">
        <v>2</v>
      </c>
      <c r="D30" s="18" t="s">
        <v>6</v>
      </c>
      <c r="E30" s="19" t="s">
        <v>7</v>
      </c>
    </row>
    <row r="31" spans="1:5" s="2" customFormat="1" ht="24" customHeight="1" x14ac:dyDescent="0.25">
      <c r="A31" s="58" t="s">
        <v>73</v>
      </c>
      <c r="B31" s="57" t="s">
        <v>74</v>
      </c>
      <c r="C31" s="55"/>
      <c r="D31" s="55"/>
      <c r="E31" s="56"/>
    </row>
    <row r="32" spans="1:5" ht="25.5" customHeight="1" x14ac:dyDescent="0.25">
      <c r="A32" s="35" t="s">
        <v>75</v>
      </c>
      <c r="B32" s="7" t="s">
        <v>76</v>
      </c>
      <c r="C32" s="6"/>
      <c r="D32" s="6" t="s">
        <v>11</v>
      </c>
      <c r="E32" s="31"/>
    </row>
    <row r="33" spans="1:5" ht="25.5" customHeight="1" x14ac:dyDescent="0.25">
      <c r="A33" s="35" t="s">
        <v>82</v>
      </c>
      <c r="B33" s="7" t="s">
        <v>77</v>
      </c>
      <c r="C33" s="6"/>
      <c r="D33" s="6" t="s">
        <v>11</v>
      </c>
      <c r="E33" s="31"/>
    </row>
    <row r="34" spans="1:5" ht="25.5" customHeight="1" x14ac:dyDescent="0.25">
      <c r="A34" s="35" t="s">
        <v>83</v>
      </c>
      <c r="B34" s="7" t="s">
        <v>78</v>
      </c>
      <c r="C34" s="6"/>
      <c r="D34" s="6" t="s">
        <v>11</v>
      </c>
      <c r="E34" s="31"/>
    </row>
    <row r="35" spans="1:5" ht="25.5" customHeight="1" x14ac:dyDescent="0.25">
      <c r="A35" s="35" t="s">
        <v>84</v>
      </c>
      <c r="B35" s="7" t="s">
        <v>79</v>
      </c>
      <c r="C35" s="6"/>
      <c r="D35" s="6" t="s">
        <v>11</v>
      </c>
      <c r="E35" s="31"/>
    </row>
    <row r="36" spans="1:5" ht="25.5" customHeight="1" x14ac:dyDescent="0.25">
      <c r="A36" s="35" t="s">
        <v>85</v>
      </c>
      <c r="B36" s="7" t="s">
        <v>80</v>
      </c>
      <c r="C36" s="6"/>
      <c r="D36" s="6" t="s">
        <v>11</v>
      </c>
      <c r="E36" s="31"/>
    </row>
    <row r="37" spans="1:5" ht="25.5" customHeight="1" x14ac:dyDescent="0.25">
      <c r="A37" s="35" t="s">
        <v>86</v>
      </c>
      <c r="B37" s="7" t="s">
        <v>81</v>
      </c>
      <c r="C37" s="6"/>
      <c r="D37" s="6" t="s">
        <v>11</v>
      </c>
      <c r="E37" s="31"/>
    </row>
    <row r="38" spans="1:5" s="2" customFormat="1" ht="24" customHeight="1" x14ac:dyDescent="0.25">
      <c r="A38" s="58" t="s">
        <v>88</v>
      </c>
      <c r="B38" s="57" t="s">
        <v>87</v>
      </c>
      <c r="C38" s="55"/>
      <c r="D38" s="55"/>
      <c r="E38" s="56"/>
    </row>
    <row r="39" spans="1:5" ht="25.5" customHeight="1" x14ac:dyDescent="0.25">
      <c r="A39" s="35" t="s">
        <v>89</v>
      </c>
      <c r="B39" s="7" t="s">
        <v>76</v>
      </c>
      <c r="C39" s="6"/>
      <c r="D39" s="6" t="s">
        <v>11</v>
      </c>
      <c r="E39" s="31"/>
    </row>
    <row r="40" spans="1:5" ht="25.5" customHeight="1" x14ac:dyDescent="0.25">
      <c r="A40" s="35" t="s">
        <v>90</v>
      </c>
      <c r="B40" s="7" t="s">
        <v>77</v>
      </c>
      <c r="C40" s="6"/>
      <c r="D40" s="6" t="s">
        <v>11</v>
      </c>
      <c r="E40" s="31"/>
    </row>
    <row r="41" spans="1:5" ht="25.5" customHeight="1" x14ac:dyDescent="0.25">
      <c r="A41" s="35" t="s">
        <v>91</v>
      </c>
      <c r="B41" s="7" t="s">
        <v>78</v>
      </c>
      <c r="C41" s="6"/>
      <c r="D41" s="6" t="s">
        <v>11</v>
      </c>
      <c r="E41" s="31"/>
    </row>
    <row r="42" spans="1:5" ht="25.5" customHeight="1" x14ac:dyDescent="0.25">
      <c r="A42" s="35" t="s">
        <v>92</v>
      </c>
      <c r="B42" s="7" t="s">
        <v>79</v>
      </c>
      <c r="C42" s="6"/>
      <c r="D42" s="6" t="s">
        <v>11</v>
      </c>
      <c r="E42" s="31"/>
    </row>
    <row r="43" spans="1:5" ht="25.5" customHeight="1" x14ac:dyDescent="0.25">
      <c r="A43" s="35" t="s">
        <v>93</v>
      </c>
      <c r="B43" s="7" t="s">
        <v>80</v>
      </c>
      <c r="C43" s="6"/>
      <c r="D43" s="6" t="s">
        <v>11</v>
      </c>
      <c r="E43" s="31"/>
    </row>
    <row r="44" spans="1:5" ht="25.5" customHeight="1" x14ac:dyDescent="0.25">
      <c r="A44" s="35" t="s">
        <v>94</v>
      </c>
      <c r="B44" s="7" t="s">
        <v>81</v>
      </c>
      <c r="C44" s="6"/>
      <c r="D44" s="6" t="s">
        <v>11</v>
      </c>
      <c r="E44" s="31"/>
    </row>
    <row r="45" spans="1:5" s="2" customFormat="1" ht="24" customHeight="1" x14ac:dyDescent="0.25">
      <c r="A45" s="58" t="s">
        <v>95</v>
      </c>
      <c r="B45" s="57" t="s">
        <v>96</v>
      </c>
      <c r="C45" s="55"/>
      <c r="D45" s="55"/>
      <c r="E45" s="56"/>
    </row>
    <row r="46" spans="1:5" ht="25.5" customHeight="1" x14ac:dyDescent="0.25">
      <c r="A46" s="35" t="s">
        <v>101</v>
      </c>
      <c r="B46" s="7" t="s">
        <v>97</v>
      </c>
      <c r="C46" s="6"/>
      <c r="D46" s="6" t="s">
        <v>11</v>
      </c>
      <c r="E46" s="31"/>
    </row>
    <row r="47" spans="1:5" ht="25.5" customHeight="1" x14ac:dyDescent="0.25">
      <c r="A47" s="35" t="s">
        <v>102</v>
      </c>
      <c r="B47" s="7" t="s">
        <v>98</v>
      </c>
      <c r="C47" s="6"/>
      <c r="D47" s="6" t="s">
        <v>11</v>
      </c>
      <c r="E47" s="31"/>
    </row>
    <row r="48" spans="1:5" ht="25.5" customHeight="1" x14ac:dyDescent="0.25">
      <c r="A48" s="35" t="s">
        <v>103</v>
      </c>
      <c r="B48" s="7" t="s">
        <v>99</v>
      </c>
      <c r="C48" s="6"/>
      <c r="D48" s="6" t="s">
        <v>11</v>
      </c>
      <c r="E48" s="31"/>
    </row>
    <row r="49" spans="1:5" ht="25.5" customHeight="1" x14ac:dyDescent="0.25">
      <c r="A49" s="35" t="s">
        <v>104</v>
      </c>
      <c r="B49" s="7" t="s">
        <v>100</v>
      </c>
      <c r="C49" s="6"/>
      <c r="D49" s="6" t="s">
        <v>11</v>
      </c>
      <c r="E49" s="31"/>
    </row>
    <row r="50" spans="1:5" ht="25.5" customHeight="1" x14ac:dyDescent="0.25">
      <c r="A50" s="35" t="s">
        <v>105</v>
      </c>
      <c r="B50" s="7" t="s">
        <v>116</v>
      </c>
      <c r="C50" s="6"/>
      <c r="D50" s="6" t="s">
        <v>11</v>
      </c>
      <c r="E50" s="31"/>
    </row>
    <row r="51" spans="1:5" ht="25.5" customHeight="1" x14ac:dyDescent="0.25">
      <c r="A51" s="35" t="s">
        <v>106</v>
      </c>
      <c r="B51" s="7" t="s">
        <v>117</v>
      </c>
      <c r="C51" s="6"/>
      <c r="D51" s="6" t="s">
        <v>11</v>
      </c>
      <c r="E51" s="31"/>
    </row>
    <row r="52" spans="1:5" ht="25.5" customHeight="1" x14ac:dyDescent="0.25">
      <c r="A52" s="35" t="s">
        <v>107</v>
      </c>
      <c r="B52" s="7" t="s">
        <v>118</v>
      </c>
      <c r="C52" s="6"/>
      <c r="D52" s="6" t="s">
        <v>11</v>
      </c>
      <c r="E52" s="31"/>
    </row>
    <row r="53" spans="1:5" ht="25.5" customHeight="1" x14ac:dyDescent="0.25">
      <c r="A53" s="35" t="s">
        <v>108</v>
      </c>
      <c r="B53" s="7" t="s">
        <v>119</v>
      </c>
      <c r="C53" s="6"/>
      <c r="D53" s="6" t="s">
        <v>11</v>
      </c>
      <c r="E53" s="31"/>
    </row>
    <row r="54" spans="1:5" ht="25.5" customHeight="1" x14ac:dyDescent="0.25">
      <c r="A54" s="35" t="s">
        <v>109</v>
      </c>
      <c r="B54" s="7" t="s">
        <v>120</v>
      </c>
      <c r="C54" s="6"/>
      <c r="D54" s="6" t="s">
        <v>11</v>
      </c>
      <c r="E54" s="31"/>
    </row>
    <row r="55" spans="1:5" ht="25.5" customHeight="1" x14ac:dyDescent="0.25">
      <c r="A55" s="35" t="s">
        <v>110</v>
      </c>
      <c r="B55" s="7" t="s">
        <v>121</v>
      </c>
      <c r="C55" s="6"/>
      <c r="D55" s="6" t="s">
        <v>11</v>
      </c>
      <c r="E55" s="31"/>
    </row>
    <row r="56" spans="1:5" ht="25.5" customHeight="1" x14ac:dyDescent="0.25">
      <c r="A56" s="35" t="s">
        <v>111</v>
      </c>
      <c r="B56" s="7" t="s">
        <v>122</v>
      </c>
      <c r="C56" s="6"/>
      <c r="D56" s="6" t="s">
        <v>11</v>
      </c>
      <c r="E56" s="31"/>
    </row>
    <row r="57" spans="1:5" ht="25.5" customHeight="1" x14ac:dyDescent="0.25">
      <c r="A57" s="35" t="s">
        <v>112</v>
      </c>
      <c r="B57" s="7" t="s">
        <v>123</v>
      </c>
      <c r="C57" s="6"/>
      <c r="D57" s="6" t="s">
        <v>11</v>
      </c>
      <c r="E57" s="31"/>
    </row>
    <row r="58" spans="1:5" ht="25.5" customHeight="1" x14ac:dyDescent="0.25">
      <c r="A58" s="35" t="s">
        <v>113</v>
      </c>
      <c r="B58" s="7" t="s">
        <v>124</v>
      </c>
      <c r="C58" s="6"/>
      <c r="D58" s="6" t="s">
        <v>11</v>
      </c>
      <c r="E58" s="31"/>
    </row>
    <row r="59" spans="1:5" ht="25.5" customHeight="1" x14ac:dyDescent="0.25">
      <c r="A59" s="35" t="s">
        <v>114</v>
      </c>
      <c r="B59" s="7" t="s">
        <v>125</v>
      </c>
      <c r="C59" s="6"/>
      <c r="D59" s="6" t="s">
        <v>11</v>
      </c>
      <c r="E59" s="31"/>
    </row>
    <row r="60" spans="1:5" ht="25.5" customHeight="1" x14ac:dyDescent="0.25">
      <c r="A60" s="35" t="s">
        <v>115</v>
      </c>
      <c r="B60" s="7" t="s">
        <v>126</v>
      </c>
      <c r="C60" s="6"/>
      <c r="D60" s="6" t="s">
        <v>11</v>
      </c>
      <c r="E60" s="31"/>
    </row>
    <row r="61" spans="1:5" ht="25.5" customHeight="1" x14ac:dyDescent="0.25">
      <c r="A61" s="35" t="s">
        <v>128</v>
      </c>
      <c r="B61" s="7" t="s">
        <v>127</v>
      </c>
      <c r="C61" s="6"/>
      <c r="D61" s="6" t="s">
        <v>11</v>
      </c>
      <c r="E61" s="31"/>
    </row>
  </sheetData>
  <mergeCells count="4">
    <mergeCell ref="A6:E6"/>
    <mergeCell ref="A1:E1"/>
    <mergeCell ref="A2:E2"/>
    <mergeCell ref="A4:E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&amp;L&amp;A
MAINTENANCE DES EQUIPEMENTS FM DU CHUM</oddHeader>
    <oddFooter>&amp;L&amp;A
MAINTENANCE DES EQUIPEMENTS FM DU CHUM&amp;R&amp;P/&amp;N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view="pageBreakPreview" zoomScale="80" zoomScaleNormal="90" zoomScaleSheetLayoutView="80" workbookViewId="0">
      <selection activeCell="C61" sqref="C61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8" ht="29.25" customHeight="1" x14ac:dyDescent="0.25">
      <c r="A1" s="96" t="s">
        <v>45</v>
      </c>
      <c r="B1" s="97"/>
      <c r="C1" s="97"/>
      <c r="D1" s="97"/>
      <c r="E1" s="97"/>
      <c r="F1" s="98"/>
    </row>
    <row r="2" spans="1:8" ht="55.5" customHeight="1" x14ac:dyDescent="0.25">
      <c r="A2" s="99" t="str">
        <f>'BPU MAINTENANCE FM'!A2:E2</f>
        <v>MAINTENANCE DES EQUIPEMENTS DE FLUIDES MEDICAUX DU CHUM</v>
      </c>
      <c r="B2" s="100"/>
      <c r="C2" s="100"/>
      <c r="D2" s="100"/>
      <c r="E2" s="100"/>
      <c r="F2" s="101"/>
    </row>
    <row r="3" spans="1:8" ht="33.75" customHeight="1" x14ac:dyDescent="0.25">
      <c r="A3" s="93" t="s">
        <v>12</v>
      </c>
      <c r="B3" s="94"/>
      <c r="C3" s="94"/>
      <c r="D3" s="94"/>
      <c r="E3" s="94"/>
      <c r="F3" s="95"/>
    </row>
    <row r="4" spans="1:8" x14ac:dyDescent="0.25">
      <c r="A4" s="8"/>
      <c r="F4" s="9"/>
    </row>
    <row r="5" spans="1:8" ht="33.75" customHeight="1" x14ac:dyDescent="0.25">
      <c r="A5" s="102" t="s">
        <v>35</v>
      </c>
      <c r="B5" s="103"/>
      <c r="C5" s="103"/>
      <c r="D5" s="103"/>
      <c r="E5" s="103"/>
      <c r="F5" s="104"/>
    </row>
    <row r="6" spans="1:8" ht="15" customHeight="1" x14ac:dyDescent="0.25">
      <c r="A6" s="8"/>
      <c r="F6" s="9"/>
    </row>
    <row r="7" spans="1:8" ht="27.75" customHeight="1" thickBot="1" x14ac:dyDescent="0.3">
      <c r="A7" s="84" t="s">
        <v>62</v>
      </c>
      <c r="B7" s="85"/>
      <c r="C7" s="85"/>
      <c r="D7" s="85"/>
      <c r="E7" s="85"/>
      <c r="F7" s="86"/>
    </row>
    <row r="8" spans="1:8" ht="33" customHeight="1" thickTop="1" x14ac:dyDescent="0.25">
      <c r="A8" s="52" t="str">
        <f>'BPU MAINTENANCE FM'!A7</f>
        <v>B1</v>
      </c>
      <c r="B8" s="53" t="str">
        <f>'BPU MAINTENANCE FM'!B7</f>
        <v>MAIN D'ŒUVRE ET FRAIS DE PERSONNEL</v>
      </c>
      <c r="C8" s="28"/>
      <c r="D8" s="28"/>
      <c r="E8" s="36" t="s">
        <v>31</v>
      </c>
      <c r="F8" s="29"/>
    </row>
    <row r="9" spans="1:8" s="2" customFormat="1" ht="30" x14ac:dyDescent="0.25">
      <c r="A9" s="17" t="s">
        <v>0</v>
      </c>
      <c r="B9" s="18" t="s">
        <v>1</v>
      </c>
      <c r="C9" s="18" t="s">
        <v>14</v>
      </c>
      <c r="D9" s="18" t="s">
        <v>6</v>
      </c>
      <c r="E9" s="30" t="s">
        <v>7</v>
      </c>
      <c r="F9" s="19" t="s">
        <v>13</v>
      </c>
      <c r="H9" s="15"/>
    </row>
    <row r="10" spans="1:8" ht="36.75" customHeight="1" x14ac:dyDescent="0.25">
      <c r="A10" s="10" t="str">
        <f>'BPU MAINTENANCE FM'!A9</f>
        <v>B1.1</v>
      </c>
      <c r="B10" s="7" t="str">
        <f>'BPU MAINTENANCE FM'!B9</f>
        <v>Technicien
(du lundi au vendredi - heure journée)</v>
      </c>
      <c r="C10" s="6">
        <v>100</v>
      </c>
      <c r="D10" s="6" t="s">
        <v>10</v>
      </c>
      <c r="E10" s="5">
        <f>'BPU MAINTENANCE FM'!E9</f>
        <v>0</v>
      </c>
      <c r="F10" s="11">
        <f t="shared" ref="F10:F12" si="0">C10*E10</f>
        <v>0</v>
      </c>
    </row>
    <row r="11" spans="1:8" ht="36.75" customHeight="1" x14ac:dyDescent="0.25">
      <c r="A11" s="10" t="str">
        <f>'BPU MAINTENANCE FM'!A10</f>
        <v>B1.2</v>
      </c>
      <c r="B11" s="7" t="str">
        <f>'BPU MAINTENANCE FM'!B10</f>
        <v>Technicien
(du lundi au vendredi - heure soirée)</v>
      </c>
      <c r="C11" s="6">
        <v>1</v>
      </c>
      <c r="D11" s="6" t="s">
        <v>10</v>
      </c>
      <c r="E11" s="5">
        <f>'BPU MAINTENANCE FM'!E10</f>
        <v>0</v>
      </c>
      <c r="F11" s="11">
        <f t="shared" si="0"/>
        <v>0</v>
      </c>
    </row>
    <row r="12" spans="1:8" ht="36.75" customHeight="1" x14ac:dyDescent="0.25">
      <c r="A12" s="10" t="str">
        <f>'BPU MAINTENANCE FM'!A11</f>
        <v>B1.3</v>
      </c>
      <c r="B12" s="7" t="str">
        <f>'BPU MAINTENANCE FM'!B11</f>
        <v>Technicien
(samedi, dimanche, jour férié - heure journée)</v>
      </c>
      <c r="C12" s="6">
        <v>1</v>
      </c>
      <c r="D12" s="6" t="s">
        <v>10</v>
      </c>
      <c r="E12" s="5">
        <f>'BPU MAINTENANCE FM'!E11</f>
        <v>0</v>
      </c>
      <c r="F12" s="11">
        <f t="shared" si="0"/>
        <v>0</v>
      </c>
    </row>
    <row r="13" spans="1:8" ht="36.75" customHeight="1" x14ac:dyDescent="0.25">
      <c r="A13" s="10" t="str">
        <f>'BPU MAINTENANCE FM'!A12</f>
        <v>B1.4</v>
      </c>
      <c r="B13" s="7" t="str">
        <f>'BPU MAINTENANCE FM'!B12</f>
        <v>Technicien
(samedi, dimanche, jour férié - heure soirée)</v>
      </c>
      <c r="C13" s="6">
        <v>1</v>
      </c>
      <c r="D13" s="6" t="s">
        <v>10</v>
      </c>
      <c r="E13" s="5">
        <f>'BPU MAINTENANCE FM'!E12</f>
        <v>0</v>
      </c>
      <c r="F13" s="11">
        <f>C13*E13</f>
        <v>0</v>
      </c>
    </row>
    <row r="14" spans="1:8" ht="36.75" customHeight="1" x14ac:dyDescent="0.25">
      <c r="A14" s="10" t="str">
        <f>'BPU MAINTENANCE FM'!A13</f>
        <v>B1.5</v>
      </c>
      <c r="B14" s="7" t="str">
        <f>'BPU MAINTENANCE FM'!B13</f>
        <v>Technicien supérieur ou spécialisé
(du lundi au vendredi - heure journée)</v>
      </c>
      <c r="C14" s="6">
        <v>70</v>
      </c>
      <c r="D14" s="6" t="s">
        <v>10</v>
      </c>
      <c r="E14" s="5">
        <f>'BPU MAINTENANCE FM'!E13</f>
        <v>0</v>
      </c>
      <c r="F14" s="11">
        <f t="shared" ref="F14:F16" si="1">C14*E14</f>
        <v>0</v>
      </c>
    </row>
    <row r="15" spans="1:8" ht="36.75" customHeight="1" x14ac:dyDescent="0.25">
      <c r="A15" s="10" t="str">
        <f>'BPU MAINTENANCE FM'!A14</f>
        <v>B1.6</v>
      </c>
      <c r="B15" s="7" t="str">
        <f>'BPU MAINTENANCE FM'!B14</f>
        <v>Technicien supérieur ou spécialisé
(du lundi au vendredi - heure soirée)</v>
      </c>
      <c r="C15" s="6">
        <v>1</v>
      </c>
      <c r="D15" s="6" t="s">
        <v>10</v>
      </c>
      <c r="E15" s="5">
        <f>'BPU MAINTENANCE FM'!E14</f>
        <v>0</v>
      </c>
      <c r="F15" s="11">
        <f t="shared" si="1"/>
        <v>0</v>
      </c>
    </row>
    <row r="16" spans="1:8" ht="36.75" customHeight="1" x14ac:dyDescent="0.25">
      <c r="A16" s="10" t="str">
        <f>'BPU MAINTENANCE FM'!A15</f>
        <v>B1.7</v>
      </c>
      <c r="B16" s="7" t="str">
        <f>'BPU MAINTENANCE FM'!B15</f>
        <v>Technicien supérieur ou spécialisé
(samedi, dimanche, jour férié - heure journée)</v>
      </c>
      <c r="C16" s="6">
        <v>1</v>
      </c>
      <c r="D16" s="6" t="s">
        <v>10</v>
      </c>
      <c r="E16" s="5">
        <f>'BPU MAINTENANCE FM'!E15</f>
        <v>0</v>
      </c>
      <c r="F16" s="11">
        <f t="shared" si="1"/>
        <v>0</v>
      </c>
    </row>
    <row r="17" spans="1:8" ht="36.75" customHeight="1" x14ac:dyDescent="0.25">
      <c r="A17" s="10" t="str">
        <f>'BPU MAINTENANCE FM'!A16</f>
        <v>B1.8</v>
      </c>
      <c r="B17" s="7" t="str">
        <f>'BPU MAINTENANCE FM'!B16</f>
        <v>Technicien supérieur ou spécialisé
(samedi, dimanche, jour férié - heure soirée)</v>
      </c>
      <c r="C17" s="6">
        <v>1</v>
      </c>
      <c r="D17" s="6" t="s">
        <v>10</v>
      </c>
      <c r="E17" s="5">
        <f>'BPU MAINTENANCE FM'!E16</f>
        <v>0</v>
      </c>
      <c r="F17" s="11">
        <f>C17*E17</f>
        <v>0</v>
      </c>
    </row>
    <row r="18" spans="1:8" ht="36.75" customHeight="1" x14ac:dyDescent="0.25">
      <c r="A18" s="10" t="str">
        <f>'BPU MAINTENANCE FM'!A17</f>
        <v>B1.9</v>
      </c>
      <c r="B18" s="7" t="str">
        <f>'BPU MAINTENANCE FM'!B17</f>
        <v>Ingénieur
(du lundi au vendredi - heure journée)</v>
      </c>
      <c r="C18" s="6">
        <v>10</v>
      </c>
      <c r="D18" s="6" t="s">
        <v>10</v>
      </c>
      <c r="E18" s="5">
        <f>'BPU MAINTENANCE FM'!E17</f>
        <v>0</v>
      </c>
      <c r="F18" s="11">
        <f>C18*E18</f>
        <v>0</v>
      </c>
    </row>
    <row r="19" spans="1:8" ht="36.75" customHeight="1" x14ac:dyDescent="0.25">
      <c r="A19" s="10" t="str">
        <f>'BPU MAINTENANCE FM'!A18</f>
        <v>B1.10</v>
      </c>
      <c r="B19" s="7" t="str">
        <f>'BPU MAINTENANCE FM'!B18</f>
        <v>Ingénieur
(du lundi au vendredi - heure soirée)</v>
      </c>
      <c r="C19" s="6">
        <v>1</v>
      </c>
      <c r="D19" s="6" t="s">
        <v>10</v>
      </c>
      <c r="E19" s="5">
        <f>'BPU MAINTENANCE FM'!E18</f>
        <v>0</v>
      </c>
      <c r="F19" s="11">
        <f t="shared" ref="F19" si="2">C19*E19</f>
        <v>0</v>
      </c>
    </row>
    <row r="20" spans="1:8" ht="36.75" customHeight="1" x14ac:dyDescent="0.25">
      <c r="A20" s="10" t="str">
        <f>'BPU MAINTENANCE FM'!A19</f>
        <v>B1.11</v>
      </c>
      <c r="B20" s="7" t="str">
        <f>'BPU MAINTENANCE FM'!B19</f>
        <v>Ingénieur
(samedi, dimanche, jour férié - heure journée)</v>
      </c>
      <c r="C20" s="6">
        <v>1</v>
      </c>
      <c r="D20" s="6" t="s">
        <v>10</v>
      </c>
      <c r="E20" s="5">
        <f>'BPU MAINTENANCE FM'!E19</f>
        <v>0</v>
      </c>
      <c r="F20" s="11">
        <f>C20*E20</f>
        <v>0</v>
      </c>
    </row>
    <row r="21" spans="1:8" ht="36.75" customHeight="1" x14ac:dyDescent="0.25">
      <c r="A21" s="10" t="str">
        <f>'BPU MAINTENANCE FM'!A20</f>
        <v>B1.12</v>
      </c>
      <c r="B21" s="7" t="str">
        <f>'BPU MAINTENANCE FM'!B20</f>
        <v>Ingénieur
(samedi, dimanche, jour férié - heure soirée)</v>
      </c>
      <c r="C21" s="6">
        <v>1</v>
      </c>
      <c r="D21" s="6" t="s">
        <v>10</v>
      </c>
      <c r="E21" s="5">
        <f>'BPU MAINTENANCE FM'!E20</f>
        <v>0</v>
      </c>
      <c r="F21" s="11">
        <f>C21*E21</f>
        <v>0</v>
      </c>
    </row>
    <row r="22" spans="1:8" ht="38.25" customHeight="1" thickBot="1" x14ac:dyDescent="0.3">
      <c r="A22" s="32" t="s">
        <v>25</v>
      </c>
      <c r="B22" s="105" t="str">
        <f>B8</f>
        <v>MAIN D'ŒUVRE ET FRAIS DE PERSONNEL</v>
      </c>
      <c r="C22" s="106"/>
      <c r="D22" s="106"/>
      <c r="E22" s="107"/>
      <c r="F22" s="33">
        <f>SUM(F10:F21)</f>
        <v>0</v>
      </c>
    </row>
    <row r="23" spans="1:8" ht="33" customHeight="1" thickTop="1" x14ac:dyDescent="0.25">
      <c r="A23" s="52" t="str">
        <f>'BPU MAINTENANCE FM'!A21</f>
        <v>B2.</v>
      </c>
      <c r="B23" s="53" t="str">
        <f>'BPU MAINTENANCE FM'!B21</f>
        <v xml:space="preserve">FRAIS DE DEPLACEMENT </v>
      </c>
      <c r="C23" s="28"/>
      <c r="D23" s="28"/>
      <c r="E23" s="36" t="s">
        <v>31</v>
      </c>
      <c r="F23" s="29"/>
    </row>
    <row r="24" spans="1:8" s="2" customFormat="1" ht="30" x14ac:dyDescent="0.25">
      <c r="A24" s="17" t="s">
        <v>0</v>
      </c>
      <c r="B24" s="18" t="s">
        <v>1</v>
      </c>
      <c r="C24" s="18" t="s">
        <v>14</v>
      </c>
      <c r="D24" s="18" t="s">
        <v>6</v>
      </c>
      <c r="E24" s="30" t="s">
        <v>7</v>
      </c>
      <c r="F24" s="19" t="s">
        <v>13</v>
      </c>
      <c r="H24" s="15"/>
    </row>
    <row r="25" spans="1:8" ht="27.75" customHeight="1" x14ac:dyDescent="0.25">
      <c r="A25" s="10" t="str">
        <f>'BPU MAINTENANCE FM'!A23</f>
        <v>B2.1</v>
      </c>
      <c r="B25" s="7" t="str">
        <f>'BPU MAINTENANCE FM'!B23</f>
        <v>déplacement zone centre CACEM  
(PZQ1, MFME, CEV, CLARAC)</v>
      </c>
      <c r="C25" s="6">
        <v>60</v>
      </c>
      <c r="D25" s="6" t="str">
        <f>'BPU MAINTENANCE FM'!D23</f>
        <v>unité</v>
      </c>
      <c r="E25" s="5">
        <f>'BPU MAINTENANCE FM'!E23</f>
        <v>0</v>
      </c>
      <c r="F25" s="11">
        <f>C25*E25</f>
        <v>0</v>
      </c>
    </row>
    <row r="26" spans="1:8" ht="27.75" customHeight="1" x14ac:dyDescent="0.25">
      <c r="A26" s="10" t="str">
        <f>'BPU MAINTENANCE FM'!A24</f>
        <v>B2.2</v>
      </c>
      <c r="B26" s="7" t="str">
        <f>'BPU MAINTENANCE FM'!B24</f>
        <v>déplacement zone Nord Atlantique
(CHLD)</v>
      </c>
      <c r="C26" s="6">
        <v>20</v>
      </c>
      <c r="D26" s="6" t="str">
        <f>'BPU MAINTENANCE FM'!D24</f>
        <v>unité</v>
      </c>
      <c r="E26" s="5">
        <f>'BPU MAINTENANCE FM'!E24</f>
        <v>0</v>
      </c>
      <c r="F26" s="11">
        <f>C26*E26</f>
        <v>0</v>
      </c>
    </row>
    <row r="27" spans="1:8" ht="38.25" customHeight="1" thickBot="1" x14ac:dyDescent="0.3">
      <c r="A27" s="14" t="s">
        <v>28</v>
      </c>
      <c r="B27" s="90" t="str">
        <f>B23</f>
        <v xml:space="preserve">FRAIS DE DEPLACEMENT </v>
      </c>
      <c r="C27" s="91"/>
      <c r="D27" s="91"/>
      <c r="E27" s="92"/>
      <c r="F27" s="16">
        <f>SUM(F25:F26)</f>
        <v>0</v>
      </c>
    </row>
    <row r="28" spans="1:8" ht="33" customHeight="1" thickTop="1" x14ac:dyDescent="0.25">
      <c r="A28" s="52" t="str">
        <f>'BPU MAINTENANCE FM'!A25</f>
        <v>B3.</v>
      </c>
      <c r="B28" s="61" t="str">
        <f>'BPU MAINTENANCE FM'!B25</f>
        <v>ASSISTANCE TECHNIQUE POUR CONTRÔLE REGLEMENTAIRE</v>
      </c>
      <c r="C28" s="28"/>
      <c r="D28" s="28"/>
      <c r="E28" s="36" t="s">
        <v>31</v>
      </c>
      <c r="F28" s="29"/>
    </row>
    <row r="29" spans="1:8" s="2" customFormat="1" ht="30" x14ac:dyDescent="0.25">
      <c r="A29" s="17" t="s">
        <v>0</v>
      </c>
      <c r="B29" s="18" t="s">
        <v>1</v>
      </c>
      <c r="C29" s="18" t="s">
        <v>14</v>
      </c>
      <c r="D29" s="18" t="s">
        <v>6</v>
      </c>
      <c r="E29" s="30" t="s">
        <v>7</v>
      </c>
      <c r="F29" s="19" t="s">
        <v>13</v>
      </c>
      <c r="H29" s="15"/>
    </row>
    <row r="30" spans="1:8" ht="45.75" customHeight="1" x14ac:dyDescent="0.25">
      <c r="A30" s="10" t="str">
        <f>'BPU MAINTENANCE FM'!A27</f>
        <v>B3.1</v>
      </c>
      <c r="B30" s="7" t="str">
        <f>'BPU MAINTENANCE FM'!B27</f>
        <v>Mise à disposition d’un technicien FM lors des visites de contrôle périodique règlementaire
(PZQ1, MFME, CEV, CLARAC)</v>
      </c>
      <c r="C30" s="6">
        <v>4</v>
      </c>
      <c r="D30" s="6" t="str">
        <f>'BPU MAINTENANCE FM'!D27</f>
        <v>Forfait jour</v>
      </c>
      <c r="E30" s="5">
        <f>'BPU MAINTENANCE FM'!E27</f>
        <v>0</v>
      </c>
      <c r="F30" s="11">
        <f>C30*E30</f>
        <v>0</v>
      </c>
    </row>
    <row r="31" spans="1:8" ht="57.75" customHeight="1" x14ac:dyDescent="0.25">
      <c r="A31" s="10" t="str">
        <f>'BPU MAINTENANCE FM'!A28</f>
        <v>B3.2</v>
      </c>
      <c r="B31" s="7" t="str">
        <f>'BPU MAINTENANCE FM'!B28</f>
        <v>Mise à disposition d’un technicien FM lors des visites de contrôle périodique règlementaire
(CHLD)</v>
      </c>
      <c r="C31" s="6">
        <v>2</v>
      </c>
      <c r="D31" s="6" t="str">
        <f>'BPU MAINTENANCE FM'!D28</f>
        <v>Forfait jour</v>
      </c>
      <c r="E31" s="5">
        <f>'BPU MAINTENANCE FM'!E28</f>
        <v>0</v>
      </c>
      <c r="F31" s="11">
        <f>C31*E31</f>
        <v>0</v>
      </c>
    </row>
    <row r="32" spans="1:8" ht="38.25" customHeight="1" thickBot="1" x14ac:dyDescent="0.3">
      <c r="A32" s="14" t="s">
        <v>28</v>
      </c>
      <c r="B32" s="90" t="str">
        <f>B28</f>
        <v>ASSISTANCE TECHNIQUE POUR CONTRÔLE REGLEMENTAIRE</v>
      </c>
      <c r="C32" s="91"/>
      <c r="D32" s="91"/>
      <c r="E32" s="92"/>
      <c r="F32" s="16">
        <f>SUM(F30:F31)</f>
        <v>0</v>
      </c>
    </row>
    <row r="33" spans="1:9" ht="129" customHeight="1" thickTop="1" x14ac:dyDescent="0.25">
      <c r="A33" s="52" t="str">
        <f>'BPU MAINTENANCE FM'!A29</f>
        <v>B4</v>
      </c>
      <c r="B33" s="39" t="s">
        <v>34</v>
      </c>
      <c r="C33" s="20" t="s">
        <v>44</v>
      </c>
      <c r="D33" s="20"/>
      <c r="E33" s="38" t="s">
        <v>58</v>
      </c>
      <c r="F33" s="34"/>
      <c r="H33" s="37"/>
      <c r="I33" s="37"/>
    </row>
    <row r="34" spans="1:9" s="2" customFormat="1" ht="30" x14ac:dyDescent="0.25">
      <c r="A34" s="17" t="s">
        <v>0</v>
      </c>
      <c r="B34" s="18" t="s">
        <v>1</v>
      </c>
      <c r="C34" s="18" t="s">
        <v>14</v>
      </c>
      <c r="D34" s="18" t="s">
        <v>6</v>
      </c>
      <c r="E34" s="30" t="s">
        <v>7</v>
      </c>
      <c r="F34" s="19" t="s">
        <v>13</v>
      </c>
      <c r="H34" s="15"/>
    </row>
    <row r="35" spans="1:9" ht="36.75" customHeight="1" x14ac:dyDescent="0.25">
      <c r="A35" s="58" t="str">
        <f>'BPU MAINTENANCE FM'!A31</f>
        <v>B4.1</v>
      </c>
      <c r="B35" s="57" t="str">
        <f>'BPU MAINTENANCE FM'!B31</f>
        <v>Prises pour GTL</v>
      </c>
      <c r="C35" s="55"/>
      <c r="D35" s="55"/>
      <c r="E35" s="55"/>
      <c r="F35" s="59"/>
    </row>
    <row r="36" spans="1:9" ht="36.75" customHeight="1" x14ac:dyDescent="0.25">
      <c r="A36" s="10" t="str">
        <f>'BPU MAINTENANCE FM'!A32</f>
        <v>B4.1.1</v>
      </c>
      <c r="B36" s="7" t="str">
        <f>'BPU MAINTENANCE FM'!B32</f>
        <v>prise médicale BM O2 NF ou équivalent</v>
      </c>
      <c r="C36" s="6">
        <v>20</v>
      </c>
      <c r="D36" s="6" t="str">
        <f>'BPU MAINTENANCE FM'!D32</f>
        <v>unité</v>
      </c>
      <c r="E36" s="5">
        <f>'BPU MAINTENANCE FM'!E32</f>
        <v>0</v>
      </c>
      <c r="F36" s="11">
        <f>C36*E36</f>
        <v>0</v>
      </c>
    </row>
    <row r="37" spans="1:9" ht="36.75" customHeight="1" x14ac:dyDescent="0.25">
      <c r="A37" s="10" t="str">
        <f>'BPU MAINTENANCE FM'!A33</f>
        <v>B4.1.2</v>
      </c>
      <c r="B37" s="7" t="str">
        <f>'BPU MAINTENANCE FM'!B33</f>
        <v>prise médicale BM Vide NF ou équivalent</v>
      </c>
      <c r="C37" s="6">
        <v>20</v>
      </c>
      <c r="D37" s="6" t="str">
        <f>'BPU MAINTENANCE FM'!D33</f>
        <v>unité</v>
      </c>
      <c r="E37" s="5">
        <f>'BPU MAINTENANCE FM'!E33</f>
        <v>0</v>
      </c>
      <c r="F37" s="11">
        <f>C37*E37</f>
        <v>0</v>
      </c>
    </row>
    <row r="38" spans="1:9" ht="36.75" customHeight="1" x14ac:dyDescent="0.25">
      <c r="A38" s="10" t="str">
        <f>'BPU MAINTENANCE FM'!A34</f>
        <v>B4.1.3</v>
      </c>
      <c r="B38" s="7" t="str">
        <f>'BPU MAINTENANCE FM'!B34</f>
        <v>prise médicale BM AIR 7bar NF ou équivalent</v>
      </c>
      <c r="C38" s="6">
        <v>20</v>
      </c>
      <c r="D38" s="6" t="str">
        <f>'BPU MAINTENANCE FM'!D34</f>
        <v>unité</v>
      </c>
      <c r="E38" s="5">
        <f>'BPU MAINTENANCE FM'!E34</f>
        <v>0</v>
      </c>
      <c r="F38" s="11">
        <f t="shared" ref="F38:F39" si="3">C38*E38</f>
        <v>0</v>
      </c>
    </row>
    <row r="39" spans="1:9" ht="36.75" customHeight="1" x14ac:dyDescent="0.25">
      <c r="A39" s="10" t="str">
        <f>'BPU MAINTENANCE FM'!A35</f>
        <v>B4.1.4</v>
      </c>
      <c r="B39" s="7" t="str">
        <f>'BPU MAINTENANCE FM'!B35</f>
        <v>prise médicale BM AIR 4bar NF ou équivalent</v>
      </c>
      <c r="C39" s="6">
        <v>20</v>
      </c>
      <c r="D39" s="6" t="str">
        <f>'BPU MAINTENANCE FM'!D35</f>
        <v>unité</v>
      </c>
      <c r="E39" s="5">
        <f>'BPU MAINTENANCE FM'!E35</f>
        <v>0</v>
      </c>
      <c r="F39" s="11">
        <f t="shared" si="3"/>
        <v>0</v>
      </c>
    </row>
    <row r="40" spans="1:9" ht="36.75" customHeight="1" x14ac:dyDescent="0.25">
      <c r="A40" s="10" t="str">
        <f>'BPU MAINTENANCE FM'!A36</f>
        <v>B4.1.5</v>
      </c>
      <c r="B40" s="7" t="str">
        <f>'BPU MAINTENANCE FM'!B36</f>
        <v>prise médicale BM N2O NF ou équivalent</v>
      </c>
      <c r="C40" s="6">
        <v>10</v>
      </c>
      <c r="D40" s="6" t="str">
        <f>'BPU MAINTENANCE FM'!D36</f>
        <v>unité</v>
      </c>
      <c r="E40" s="5">
        <f>'BPU MAINTENANCE FM'!E36</f>
        <v>0</v>
      </c>
      <c r="F40" s="11">
        <f>C40*E40</f>
        <v>0</v>
      </c>
    </row>
    <row r="41" spans="1:9" ht="36.75" customHeight="1" x14ac:dyDescent="0.25">
      <c r="A41" s="10" t="str">
        <f>'BPU MAINTENANCE FM'!A37</f>
        <v>B4.1.6</v>
      </c>
      <c r="B41" s="7" t="str">
        <f>'BPU MAINTENANCE FM'!B37</f>
        <v>prise médicale BM SEGA NF ou équivalent</v>
      </c>
      <c r="C41" s="6">
        <v>1</v>
      </c>
      <c r="D41" s="6" t="str">
        <f>'BPU MAINTENANCE FM'!D37</f>
        <v>unité</v>
      </c>
      <c r="E41" s="5">
        <f>'BPU MAINTENANCE FM'!E37</f>
        <v>0</v>
      </c>
      <c r="F41" s="11">
        <f>C41*E41</f>
        <v>0</v>
      </c>
    </row>
    <row r="42" spans="1:9" ht="36.75" customHeight="1" x14ac:dyDescent="0.25">
      <c r="A42" s="58" t="str">
        <f>'BPU MAINTENANCE FM'!A38</f>
        <v>B4.2</v>
      </c>
      <c r="B42" s="57" t="str">
        <f>'BPU MAINTENANCE FM'!B38</f>
        <v>Prise saillie</v>
      </c>
      <c r="C42" s="55"/>
      <c r="D42" s="55"/>
      <c r="E42" s="55"/>
      <c r="F42" s="59"/>
    </row>
    <row r="43" spans="1:9" ht="36.75" customHeight="1" x14ac:dyDescent="0.25">
      <c r="A43" s="10" t="str">
        <f>'BPU MAINTENANCE FM'!A39</f>
        <v>B4.2.1</v>
      </c>
      <c r="B43" s="7" t="str">
        <f>'BPU MAINTENANCE FM'!B39</f>
        <v>prise médicale BM O2 NF ou équivalent</v>
      </c>
      <c r="C43" s="6">
        <v>5</v>
      </c>
      <c r="D43" s="6" t="str">
        <f>'BPU MAINTENANCE FM'!D39</f>
        <v>unité</v>
      </c>
      <c r="E43" s="5">
        <f>'BPU MAINTENANCE FM'!E39</f>
        <v>0</v>
      </c>
      <c r="F43" s="11">
        <f>C43*E43</f>
        <v>0</v>
      </c>
    </row>
    <row r="44" spans="1:9" ht="36.75" customHeight="1" x14ac:dyDescent="0.25">
      <c r="A44" s="10" t="str">
        <f>'BPU MAINTENANCE FM'!A40</f>
        <v>B4.2.2</v>
      </c>
      <c r="B44" s="7" t="str">
        <f>'BPU MAINTENANCE FM'!B40</f>
        <v>prise médicale BM Vide NF ou équivalent</v>
      </c>
      <c r="C44" s="6">
        <v>5</v>
      </c>
      <c r="D44" s="6" t="str">
        <f>'BPU MAINTENANCE FM'!D40</f>
        <v>unité</v>
      </c>
      <c r="E44" s="5">
        <f>'BPU MAINTENANCE FM'!E40</f>
        <v>0</v>
      </c>
      <c r="F44" s="11">
        <f>C44*E44</f>
        <v>0</v>
      </c>
    </row>
    <row r="45" spans="1:9" ht="36.75" customHeight="1" x14ac:dyDescent="0.25">
      <c r="A45" s="10" t="str">
        <f>'BPU MAINTENANCE FM'!A41</f>
        <v>B4.2.3</v>
      </c>
      <c r="B45" s="7" t="str">
        <f>'BPU MAINTENANCE FM'!B41</f>
        <v>prise médicale BM AIR 7bar NF ou équivalent</v>
      </c>
      <c r="C45" s="6">
        <v>5</v>
      </c>
      <c r="D45" s="6" t="str">
        <f>'BPU MAINTENANCE FM'!D41</f>
        <v>unité</v>
      </c>
      <c r="E45" s="5">
        <f>'BPU MAINTENANCE FM'!E41</f>
        <v>0</v>
      </c>
      <c r="F45" s="11">
        <f t="shared" ref="F45:F46" si="4">C45*E45</f>
        <v>0</v>
      </c>
    </row>
    <row r="46" spans="1:9" ht="36.75" customHeight="1" x14ac:dyDescent="0.25">
      <c r="A46" s="10" t="str">
        <f>'BPU MAINTENANCE FM'!A42</f>
        <v>B4.2.4</v>
      </c>
      <c r="B46" s="7" t="str">
        <f>'BPU MAINTENANCE FM'!B42</f>
        <v>prise médicale BM AIR 4bar NF ou équivalent</v>
      </c>
      <c r="C46" s="6">
        <v>5</v>
      </c>
      <c r="D46" s="6" t="str">
        <f>'BPU MAINTENANCE FM'!D42</f>
        <v>unité</v>
      </c>
      <c r="E46" s="5">
        <f>'BPU MAINTENANCE FM'!E42</f>
        <v>0</v>
      </c>
      <c r="F46" s="11">
        <f t="shared" si="4"/>
        <v>0</v>
      </c>
    </row>
    <row r="47" spans="1:9" ht="36.75" customHeight="1" x14ac:dyDescent="0.25">
      <c r="A47" s="10" t="str">
        <f>'BPU MAINTENANCE FM'!A43</f>
        <v>B4.2.5</v>
      </c>
      <c r="B47" s="7" t="str">
        <f>'BPU MAINTENANCE FM'!B43</f>
        <v>prise médicale BM N2O NF ou équivalent</v>
      </c>
      <c r="C47" s="6">
        <v>5</v>
      </c>
      <c r="D47" s="6" t="str">
        <f>'BPU MAINTENANCE FM'!D43</f>
        <v>unité</v>
      </c>
      <c r="E47" s="5">
        <f>'BPU MAINTENANCE FM'!E43</f>
        <v>0</v>
      </c>
      <c r="F47" s="11">
        <f>C47*E47</f>
        <v>0</v>
      </c>
    </row>
    <row r="48" spans="1:9" ht="36.75" customHeight="1" x14ac:dyDescent="0.25">
      <c r="A48" s="10" t="str">
        <f>'BPU MAINTENANCE FM'!A44</f>
        <v>B4.2.6</v>
      </c>
      <c r="B48" s="7" t="str">
        <f>'BPU MAINTENANCE FM'!B44</f>
        <v>prise médicale BM SEGA NF ou équivalent</v>
      </c>
      <c r="C48" s="6">
        <v>1</v>
      </c>
      <c r="D48" s="6" t="str">
        <f>'BPU MAINTENANCE FM'!D44</f>
        <v>unité</v>
      </c>
      <c r="E48" s="5">
        <f>'BPU MAINTENANCE FM'!E44</f>
        <v>0</v>
      </c>
      <c r="F48" s="11">
        <f>C48*E48</f>
        <v>0</v>
      </c>
    </row>
    <row r="49" spans="1:6" ht="36.75" customHeight="1" x14ac:dyDescent="0.25">
      <c r="A49" s="58" t="str">
        <f>'BPU MAINTENANCE FM'!A45</f>
        <v>B4.3</v>
      </c>
      <c r="B49" s="57" t="str">
        <f>'BPU MAINTENANCE FM'!B45</f>
        <v>Equipements divers</v>
      </c>
      <c r="C49" s="55"/>
      <c r="D49" s="55"/>
      <c r="E49" s="55"/>
      <c r="F49" s="59"/>
    </row>
    <row r="50" spans="1:6" ht="36.75" customHeight="1" x14ac:dyDescent="0.25">
      <c r="A50" s="10" t="str">
        <f>'BPU MAINTENANCE FM'!A46</f>
        <v>B4.3.1</v>
      </c>
      <c r="B50" s="7" t="str">
        <f>'BPU MAINTENANCE FM'!B46</f>
        <v>boîtier d'alarme VIGITM 3033 3 voies ou équivalent</v>
      </c>
      <c r="C50" s="6">
        <v>5</v>
      </c>
      <c r="D50" s="6" t="str">
        <f>'BPU MAINTENANCE FM'!D46</f>
        <v>unité</v>
      </c>
      <c r="E50" s="5">
        <f>'BPU MAINTENANCE FM'!E46</f>
        <v>0</v>
      </c>
      <c r="F50" s="11">
        <f>C50*E50</f>
        <v>0</v>
      </c>
    </row>
    <row r="51" spans="1:6" ht="36.75" customHeight="1" x14ac:dyDescent="0.25">
      <c r="A51" s="10" t="str">
        <f>'BPU MAINTENANCE FM'!A47</f>
        <v>B4.3.2</v>
      </c>
      <c r="B51" s="7" t="str">
        <f>'BPU MAINTENANCE FM'!B47</f>
        <v>boîtier d'alarme VIGITM 3055 5 voies ou équivalent</v>
      </c>
      <c r="C51" s="6">
        <v>5</v>
      </c>
      <c r="D51" s="6" t="str">
        <f>'BPU MAINTENANCE FM'!D47</f>
        <v>unité</v>
      </c>
      <c r="E51" s="5">
        <f>'BPU MAINTENANCE FM'!E47</f>
        <v>0</v>
      </c>
      <c r="F51" s="11">
        <f>C51*E51</f>
        <v>0</v>
      </c>
    </row>
    <row r="52" spans="1:6" ht="36.75" customHeight="1" x14ac:dyDescent="0.25">
      <c r="A52" s="10" t="str">
        <f>'BPU MAINTENANCE FM'!A48</f>
        <v>B4.3.3</v>
      </c>
      <c r="B52" s="7" t="str">
        <f>'BPU MAINTENANCE FM'!B48</f>
        <v>boîtier d'alarme VIGITM 3077 7 voies ou équivalent</v>
      </c>
      <c r="C52" s="6">
        <v>5</v>
      </c>
      <c r="D52" s="6" t="str">
        <f>'BPU MAINTENANCE FM'!D48</f>
        <v>unité</v>
      </c>
      <c r="E52" s="5">
        <f>'BPU MAINTENANCE FM'!E48</f>
        <v>0</v>
      </c>
      <c r="F52" s="11">
        <f t="shared" ref="F52:F53" si="5">C52*E52</f>
        <v>0</v>
      </c>
    </row>
    <row r="53" spans="1:6" ht="36.75" customHeight="1" x14ac:dyDescent="0.25">
      <c r="A53" s="10" t="str">
        <f>'BPU MAINTENANCE FM'!A49</f>
        <v>B4.3.4</v>
      </c>
      <c r="B53" s="7" t="str">
        <f>'BPU MAINTENANCE FM'!B49</f>
        <v>boîtier report VIGITM 3004  ou équivalent</v>
      </c>
      <c r="C53" s="6">
        <v>5</v>
      </c>
      <c r="D53" s="6" t="str">
        <f>'BPU MAINTENANCE FM'!D49</f>
        <v>unité</v>
      </c>
      <c r="E53" s="5">
        <f>'BPU MAINTENANCE FM'!E49</f>
        <v>0</v>
      </c>
      <c r="F53" s="11">
        <f t="shared" si="5"/>
        <v>0</v>
      </c>
    </row>
    <row r="54" spans="1:6" ht="36.75" customHeight="1" x14ac:dyDescent="0.25">
      <c r="A54" s="10" t="str">
        <f>'BPU MAINTENANCE FM'!A50</f>
        <v>B4.3.5</v>
      </c>
      <c r="B54" s="7" t="str">
        <f>'BPU MAINTENANCE FM'!B50</f>
        <v>UD simple détendeur DAMAO O2 NF 4 bar ou équivalent</v>
      </c>
      <c r="C54" s="6">
        <v>5</v>
      </c>
      <c r="D54" s="6" t="str">
        <f>'BPU MAINTENANCE FM'!D50</f>
        <v>unité</v>
      </c>
      <c r="E54" s="5">
        <f>'BPU MAINTENANCE FM'!E50</f>
        <v>0</v>
      </c>
      <c r="F54" s="11">
        <f>C54*E54</f>
        <v>0</v>
      </c>
    </row>
    <row r="55" spans="1:6" ht="36.75" customHeight="1" x14ac:dyDescent="0.25">
      <c r="A55" s="10" t="str">
        <f>'BPU MAINTENANCE FM'!A51</f>
        <v>B4.3.6</v>
      </c>
      <c r="B55" s="7" t="str">
        <f>'BPU MAINTENANCE FM'!B51</f>
        <v>UD simple détendeur DAMAO Air NF 4 bar ou équivalent</v>
      </c>
      <c r="C55" s="6">
        <v>5</v>
      </c>
      <c r="D55" s="6" t="str">
        <f>'BPU MAINTENANCE FM'!D51</f>
        <v>unité</v>
      </c>
      <c r="E55" s="5">
        <f>'BPU MAINTENANCE FM'!E51</f>
        <v>0</v>
      </c>
      <c r="F55" s="11">
        <f>C55*E55</f>
        <v>0</v>
      </c>
    </row>
    <row r="56" spans="1:6" ht="36.75" customHeight="1" x14ac:dyDescent="0.25">
      <c r="A56" s="10" t="str">
        <f>'BPU MAINTENANCE FM'!A52</f>
        <v>B4.3.7</v>
      </c>
      <c r="B56" s="7" t="str">
        <f>'BPU MAINTENANCE FM'!B52</f>
        <v>UD simple détendeur DAMAO N2O NF 4 bar ou équivalent</v>
      </c>
      <c r="C56" s="6">
        <v>5</v>
      </c>
      <c r="D56" s="6" t="str">
        <f>'BPU MAINTENANCE FM'!D52</f>
        <v>unité</v>
      </c>
      <c r="E56" s="5">
        <f>'BPU MAINTENANCE FM'!E52</f>
        <v>0</v>
      </c>
      <c r="F56" s="11">
        <f t="shared" ref="F56" si="6">C56*E56</f>
        <v>0</v>
      </c>
    </row>
    <row r="57" spans="1:6" ht="36.75" customHeight="1" x14ac:dyDescent="0.25">
      <c r="A57" s="10" t="str">
        <f>'BPU MAINTENANCE FM'!A53</f>
        <v>B4.3.8</v>
      </c>
      <c r="B57" s="7" t="str">
        <f>'BPU MAINTENANCE FM'!B53</f>
        <v>UD simple détendeur DAMAO CO2 NF 4 bar ou équivalent</v>
      </c>
      <c r="C57" s="6">
        <v>5</v>
      </c>
      <c r="D57" s="6" t="str">
        <f>'BPU MAINTENANCE FM'!D53</f>
        <v>unité</v>
      </c>
      <c r="E57" s="5">
        <f>'BPU MAINTENANCE FM'!E53</f>
        <v>0</v>
      </c>
      <c r="F57" s="11">
        <f>C57*E57</f>
        <v>0</v>
      </c>
    </row>
    <row r="58" spans="1:6" ht="36.75" customHeight="1" x14ac:dyDescent="0.25">
      <c r="A58" s="10" t="str">
        <f>'BPU MAINTENANCE FM'!A54</f>
        <v>B4.3.9</v>
      </c>
      <c r="B58" s="7" t="str">
        <f>'BPU MAINTENANCE FM'!B54</f>
        <v>UD simple détendeur DAMAO N2 NF 4 bar ou équivalent</v>
      </c>
      <c r="C58" s="6">
        <v>5</v>
      </c>
      <c r="D58" s="6" t="str">
        <f>'BPU MAINTENANCE FM'!D54</f>
        <v>unité</v>
      </c>
      <c r="E58" s="5">
        <f>'BPU MAINTENANCE FM'!E54</f>
        <v>0</v>
      </c>
      <c r="F58" s="11">
        <f t="shared" ref="F58:F60" si="7">C58*E58</f>
        <v>0</v>
      </c>
    </row>
    <row r="59" spans="1:6" ht="36.75" customHeight="1" x14ac:dyDescent="0.25">
      <c r="A59" s="10" t="str">
        <f>'BPU MAINTENANCE FM'!A55</f>
        <v>B4.3.10</v>
      </c>
      <c r="B59" s="7" t="str">
        <f>'BPU MAINTENANCE FM'!B55</f>
        <v>UD simple détendeur DAMAO Air NF 8 bar ou équivalent</v>
      </c>
      <c r="C59" s="6">
        <v>5</v>
      </c>
      <c r="D59" s="6" t="str">
        <f>'BPU MAINTENANCE FM'!D55</f>
        <v>unité</v>
      </c>
      <c r="E59" s="5">
        <f>'BPU MAINTENANCE FM'!E55</f>
        <v>0</v>
      </c>
      <c r="F59" s="11">
        <f t="shared" si="7"/>
        <v>0</v>
      </c>
    </row>
    <row r="60" spans="1:6" ht="36.75" customHeight="1" x14ac:dyDescent="0.25">
      <c r="A60" s="10" t="str">
        <f>'BPU MAINTENANCE FM'!A56</f>
        <v>B4.3.11</v>
      </c>
      <c r="B60" s="7" t="str">
        <f>'BPU MAINTENANCE FM'!B56</f>
        <v>UD double détendeur DAMAO O2 NF 4 bar ou équivalent</v>
      </c>
      <c r="C60" s="6">
        <v>5</v>
      </c>
      <c r="D60" s="6" t="str">
        <f>'BPU MAINTENANCE FM'!D56</f>
        <v>unité</v>
      </c>
      <c r="E60" s="5">
        <f>'BPU MAINTENANCE FM'!E56</f>
        <v>0</v>
      </c>
      <c r="F60" s="11">
        <f t="shared" si="7"/>
        <v>0</v>
      </c>
    </row>
    <row r="61" spans="1:6" ht="36.75" customHeight="1" x14ac:dyDescent="0.25">
      <c r="A61" s="10" t="str">
        <f>'BPU MAINTENANCE FM'!A57</f>
        <v>B4.3.12</v>
      </c>
      <c r="B61" s="7" t="str">
        <f>'BPU MAINTENANCE FM'!B57</f>
        <v>UD double détendeur DAMAO Air NF 4 bar ou équivalent</v>
      </c>
      <c r="C61" s="6">
        <v>5</v>
      </c>
      <c r="D61" s="6" t="str">
        <f>'BPU MAINTENANCE FM'!D57</f>
        <v>unité</v>
      </c>
      <c r="E61" s="5">
        <f>'BPU MAINTENANCE FM'!E57</f>
        <v>0</v>
      </c>
      <c r="F61" s="11">
        <f>C61*E61</f>
        <v>0</v>
      </c>
    </row>
    <row r="62" spans="1:6" ht="36.75" customHeight="1" x14ac:dyDescent="0.25">
      <c r="A62" s="10" t="str">
        <f>'BPU MAINTENANCE FM'!A58</f>
        <v>B4.3.13</v>
      </c>
      <c r="B62" s="7" t="str">
        <f>'BPU MAINTENANCE FM'!B58</f>
        <v>UD double détendeur DAMAO N2O NF 4 bar ou équivalent</v>
      </c>
      <c r="C62" s="6">
        <v>5</v>
      </c>
      <c r="D62" s="6" t="str">
        <f>'BPU MAINTENANCE FM'!D58</f>
        <v>unité</v>
      </c>
      <c r="E62" s="5">
        <f>'BPU MAINTENANCE FM'!E58</f>
        <v>0</v>
      </c>
      <c r="F62" s="11">
        <f>C62*E62</f>
        <v>0</v>
      </c>
    </row>
    <row r="63" spans="1:6" ht="36.75" customHeight="1" x14ac:dyDescent="0.25">
      <c r="A63" s="10" t="str">
        <f>'BPU MAINTENANCE FM'!A59</f>
        <v>B4.3.14</v>
      </c>
      <c r="B63" s="7" t="str">
        <f>'BPU MAINTENANCE FM'!B59</f>
        <v>UD double détendeur DAMAO CO2 NF 4 bar ou équivalent</v>
      </c>
      <c r="C63" s="6">
        <v>5</v>
      </c>
      <c r="D63" s="6" t="str">
        <f>'BPU MAINTENANCE FM'!D59</f>
        <v>unité</v>
      </c>
      <c r="E63" s="5">
        <f>'BPU MAINTENANCE FM'!E59</f>
        <v>0</v>
      </c>
      <c r="F63" s="11">
        <f t="shared" ref="F63:F64" si="8">C63*E63</f>
        <v>0</v>
      </c>
    </row>
    <row r="64" spans="1:6" ht="36.75" customHeight="1" x14ac:dyDescent="0.25">
      <c r="A64" s="10" t="str">
        <f>'BPU MAINTENANCE FM'!A60</f>
        <v>B4.3.15</v>
      </c>
      <c r="B64" s="7" t="str">
        <f>'BPU MAINTENANCE FM'!B60</f>
        <v>UD double détendeur DAMAO N2 NF 4 bar ou équivalent</v>
      </c>
      <c r="C64" s="6">
        <v>5</v>
      </c>
      <c r="D64" s="6" t="str">
        <f>'BPU MAINTENANCE FM'!D60</f>
        <v>unité</v>
      </c>
      <c r="E64" s="5">
        <f>'BPU MAINTENANCE FM'!E60</f>
        <v>0</v>
      </c>
      <c r="F64" s="11">
        <f t="shared" si="8"/>
        <v>0</v>
      </c>
    </row>
    <row r="65" spans="1:8" ht="36.75" customHeight="1" x14ac:dyDescent="0.25">
      <c r="A65" s="10" t="str">
        <f>'BPU MAINTENANCE FM'!A61</f>
        <v>B4.3.16</v>
      </c>
      <c r="B65" s="7" t="str">
        <f>'BPU MAINTENANCE FM'!B61</f>
        <v>UD double détendeur DAMAO Air NF 8 bar ou équivalent</v>
      </c>
      <c r="C65" s="6">
        <v>5</v>
      </c>
      <c r="D65" s="6" t="str">
        <f>'BPU MAINTENANCE FM'!D61</f>
        <v>unité</v>
      </c>
      <c r="E65" s="5">
        <f>'BPU MAINTENANCE FM'!E61</f>
        <v>0</v>
      </c>
      <c r="F65" s="11">
        <f>C65*E65</f>
        <v>0</v>
      </c>
    </row>
    <row r="66" spans="1:8" ht="38.25" customHeight="1" thickBot="1" x14ac:dyDescent="0.3">
      <c r="A66" s="14" t="s">
        <v>130</v>
      </c>
      <c r="B66" s="90" t="str">
        <f>B33</f>
        <v xml:space="preserve">Fourniture de pièces détachées </v>
      </c>
      <c r="C66" s="91"/>
      <c r="D66" s="91"/>
      <c r="E66" s="92"/>
      <c r="F66" s="16">
        <f>SUM(F36:F41,F43:F48,F50:F65)</f>
        <v>0</v>
      </c>
    </row>
    <row r="67" spans="1:8" ht="16.5" thickTop="1" thickBot="1" x14ac:dyDescent="0.3">
      <c r="A67" s="8"/>
      <c r="F67" s="9"/>
    </row>
    <row r="68" spans="1:8" ht="30" customHeight="1" thickBot="1" x14ac:dyDescent="0.3">
      <c r="A68" s="87" t="s">
        <v>131</v>
      </c>
      <c r="B68" s="88"/>
      <c r="C68" s="88"/>
      <c r="D68" s="88"/>
      <c r="E68" s="88"/>
      <c r="F68" s="89"/>
    </row>
    <row r="69" spans="1:8" ht="30" customHeight="1" thickTop="1" x14ac:dyDescent="0.25">
      <c r="A69" s="78"/>
      <c r="B69" s="79"/>
      <c r="C69" s="79"/>
      <c r="D69" s="80"/>
      <c r="E69" s="24" t="s">
        <v>3</v>
      </c>
      <c r="F69" s="25" t="s">
        <v>4</v>
      </c>
    </row>
    <row r="70" spans="1:8" ht="39" customHeight="1" thickBot="1" x14ac:dyDescent="0.3">
      <c r="A70" s="81" t="str">
        <f>A68</f>
        <v>TOTAL SIMULATION MAINTENANCE CORRECTIVE DES EQUIPEMENTS FM</v>
      </c>
      <c r="B70" s="82"/>
      <c r="C70" s="82"/>
      <c r="D70" s="83"/>
      <c r="E70" s="26">
        <f>SUM(F22,F27,F32,F66)</f>
        <v>0</v>
      </c>
      <c r="F70" s="27">
        <f>E70*1.085</f>
        <v>0</v>
      </c>
      <c r="H70" s="4"/>
    </row>
  </sheetData>
  <mergeCells count="12">
    <mergeCell ref="A3:F3"/>
    <mergeCell ref="A1:F1"/>
    <mergeCell ref="A2:F2"/>
    <mergeCell ref="A5:F5"/>
    <mergeCell ref="B22:E22"/>
    <mergeCell ref="A69:D69"/>
    <mergeCell ref="A70:D70"/>
    <mergeCell ref="A7:F7"/>
    <mergeCell ref="A68:F68"/>
    <mergeCell ref="B27:E27"/>
    <mergeCell ref="B66:E66"/>
    <mergeCell ref="B32:E32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EQUIPEMENTS FM DU CHUM&amp;R&amp;P/&amp;N</oddHeader>
    <oddFooter>&amp;L&amp;A
MAINTENANCE DES EQUIPEMENTS FM DU CHUM&amp;R&amp;P/&amp;N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opLeftCell="A19" zoomScale="90" zoomScaleNormal="90" workbookViewId="0">
      <selection activeCell="A30" sqref="A30:F30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6" ht="29.25" customHeight="1" x14ac:dyDescent="0.25">
      <c r="A1" s="96" t="s">
        <v>150</v>
      </c>
      <c r="B1" s="97"/>
      <c r="C1" s="97"/>
      <c r="D1" s="97"/>
      <c r="E1" s="97"/>
      <c r="F1" s="98"/>
    </row>
    <row r="2" spans="1:6" ht="55.5" customHeight="1" x14ac:dyDescent="0.25">
      <c r="A2" s="99" t="str">
        <f>'BPU MAINTENANCE FM'!A2:E2</f>
        <v>MAINTENANCE DES EQUIPEMENTS DE FLUIDES MEDICAUX DU CHUM</v>
      </c>
      <c r="B2" s="100"/>
      <c r="C2" s="100"/>
      <c r="D2" s="100"/>
      <c r="E2" s="100"/>
      <c r="F2" s="101"/>
    </row>
    <row r="3" spans="1:6" ht="33.75" customHeight="1" x14ac:dyDescent="0.25">
      <c r="A3" s="93" t="s">
        <v>12</v>
      </c>
      <c r="B3" s="94"/>
      <c r="C3" s="94"/>
      <c r="D3" s="94"/>
      <c r="E3" s="94"/>
      <c r="F3" s="95"/>
    </row>
    <row r="4" spans="1:6" x14ac:dyDescent="0.25">
      <c r="A4" s="8"/>
      <c r="F4" s="9"/>
    </row>
    <row r="5" spans="1:6" ht="33.75" customHeight="1" x14ac:dyDescent="0.25">
      <c r="A5" s="102" t="s">
        <v>151</v>
      </c>
      <c r="B5" s="103"/>
      <c r="C5" s="103"/>
      <c r="D5" s="103"/>
      <c r="E5" s="103"/>
      <c r="F5" s="104"/>
    </row>
    <row r="6" spans="1:6" ht="15" customHeight="1" x14ac:dyDescent="0.25">
      <c r="A6" s="8"/>
      <c r="F6" s="9"/>
    </row>
    <row r="7" spans="1:6" ht="27.75" customHeight="1" thickBot="1" x14ac:dyDescent="0.3">
      <c r="A7" s="84" t="s">
        <v>154</v>
      </c>
      <c r="B7" s="85"/>
      <c r="C7" s="85"/>
      <c r="D7" s="85"/>
      <c r="E7" s="85"/>
      <c r="F7" s="86"/>
    </row>
    <row r="8" spans="1:6" ht="89.25" customHeight="1" thickTop="1" x14ac:dyDescent="0.25">
      <c r="A8" s="60" t="s">
        <v>132</v>
      </c>
      <c r="B8" s="40" t="s">
        <v>152</v>
      </c>
      <c r="C8" s="20"/>
      <c r="D8" s="20"/>
      <c r="E8" s="38" t="s">
        <v>133</v>
      </c>
      <c r="F8" s="34"/>
    </row>
    <row r="9" spans="1:6" s="2" customFormat="1" ht="30" x14ac:dyDescent="0.25">
      <c r="A9" s="17" t="s">
        <v>33</v>
      </c>
      <c r="B9" s="18" t="s">
        <v>32</v>
      </c>
      <c r="C9" s="18" t="s">
        <v>14</v>
      </c>
      <c r="D9" s="18" t="s">
        <v>6</v>
      </c>
      <c r="E9" s="30" t="s">
        <v>7</v>
      </c>
      <c r="F9" s="19" t="s">
        <v>13</v>
      </c>
    </row>
    <row r="10" spans="1:6" ht="189" customHeight="1" x14ac:dyDescent="0.25">
      <c r="A10" s="13" t="s">
        <v>29</v>
      </c>
      <c r="B10" s="62" t="s">
        <v>135</v>
      </c>
      <c r="C10" s="6">
        <v>1</v>
      </c>
      <c r="D10" s="6" t="s">
        <v>59</v>
      </c>
      <c r="E10" s="45"/>
      <c r="F10" s="11">
        <f>C10*E10</f>
        <v>0</v>
      </c>
    </row>
    <row r="11" spans="1:6" ht="189" customHeight="1" x14ac:dyDescent="0.25">
      <c r="A11" s="13" t="s">
        <v>29</v>
      </c>
      <c r="B11" s="62" t="s">
        <v>134</v>
      </c>
      <c r="C11" s="6">
        <v>1</v>
      </c>
      <c r="D11" s="6" t="s">
        <v>59</v>
      </c>
      <c r="E11" s="45"/>
      <c r="F11" s="11">
        <f>C11*E11</f>
        <v>0</v>
      </c>
    </row>
    <row r="12" spans="1:6" ht="159" customHeight="1" x14ac:dyDescent="0.25">
      <c r="A12" s="13" t="s">
        <v>29</v>
      </c>
      <c r="B12" s="62" t="s">
        <v>136</v>
      </c>
      <c r="C12" s="6">
        <v>1</v>
      </c>
      <c r="D12" s="6" t="s">
        <v>59</v>
      </c>
      <c r="E12" s="45"/>
      <c r="F12" s="11">
        <f>C12*E12</f>
        <v>0</v>
      </c>
    </row>
    <row r="13" spans="1:6" ht="108" customHeight="1" x14ac:dyDescent="0.25">
      <c r="A13" s="13" t="s">
        <v>29</v>
      </c>
      <c r="B13" s="62" t="s">
        <v>137</v>
      </c>
      <c r="C13" s="6">
        <v>1</v>
      </c>
      <c r="D13" s="6" t="s">
        <v>59</v>
      </c>
      <c r="E13" s="45"/>
      <c r="F13" s="11">
        <f>C13*E13</f>
        <v>0</v>
      </c>
    </row>
    <row r="14" spans="1:6" ht="25.5" customHeight="1" x14ac:dyDescent="0.25">
      <c r="A14" s="13" t="s">
        <v>29</v>
      </c>
      <c r="B14" s="41" t="s">
        <v>138</v>
      </c>
      <c r="C14" s="6">
        <v>1</v>
      </c>
      <c r="D14" s="6" t="s">
        <v>59</v>
      </c>
      <c r="E14" s="45"/>
      <c r="F14" s="11">
        <f t="shared" ref="F14:F15" si="0">C14*E14</f>
        <v>0</v>
      </c>
    </row>
    <row r="15" spans="1:6" ht="25.5" customHeight="1" x14ac:dyDescent="0.25">
      <c r="A15" s="13" t="s">
        <v>29</v>
      </c>
      <c r="B15" s="41" t="s">
        <v>139</v>
      </c>
      <c r="C15" s="6">
        <v>1</v>
      </c>
      <c r="D15" s="6" t="s">
        <v>59</v>
      </c>
      <c r="E15" s="45"/>
      <c r="F15" s="11">
        <f t="shared" si="0"/>
        <v>0</v>
      </c>
    </row>
    <row r="16" spans="1:6" ht="25.5" customHeight="1" x14ac:dyDescent="0.25">
      <c r="A16" s="13" t="s">
        <v>29</v>
      </c>
      <c r="B16" s="41" t="s">
        <v>140</v>
      </c>
      <c r="C16" s="6">
        <v>1</v>
      </c>
      <c r="D16" s="6" t="s">
        <v>59</v>
      </c>
      <c r="E16" s="45"/>
      <c r="F16" s="11">
        <f t="shared" ref="F16:F19" si="1">C16*E16</f>
        <v>0</v>
      </c>
    </row>
    <row r="17" spans="1:8" ht="25.5" customHeight="1" x14ac:dyDescent="0.25">
      <c r="A17" s="13" t="s">
        <v>29</v>
      </c>
      <c r="B17" s="41" t="s">
        <v>141</v>
      </c>
      <c r="C17" s="6">
        <v>1</v>
      </c>
      <c r="D17" s="6" t="s">
        <v>59</v>
      </c>
      <c r="E17" s="45"/>
      <c r="F17" s="11">
        <f t="shared" si="1"/>
        <v>0</v>
      </c>
    </row>
    <row r="18" spans="1:8" ht="25.5" customHeight="1" x14ac:dyDescent="0.25">
      <c r="A18" s="13" t="s">
        <v>29</v>
      </c>
      <c r="B18" s="41" t="s">
        <v>142</v>
      </c>
      <c r="C18" s="6">
        <v>1</v>
      </c>
      <c r="D18" s="6" t="s">
        <v>59</v>
      </c>
      <c r="E18" s="45"/>
      <c r="F18" s="11">
        <f t="shared" si="1"/>
        <v>0</v>
      </c>
    </row>
    <row r="19" spans="1:8" ht="25.5" customHeight="1" x14ac:dyDescent="0.25">
      <c r="A19" s="13" t="str">
        <f>'BPU MAINTENANCE FM'!A23</f>
        <v>B2.1</v>
      </c>
      <c r="B19" s="42" t="str">
        <f>'BPU MAINTENANCE FM'!B23</f>
        <v>déplacement zone centre CACEM  
(PZQ1, MFME, CEV, CLARAC)</v>
      </c>
      <c r="C19" s="6">
        <f>5+6+2+1</f>
        <v>14</v>
      </c>
      <c r="D19" s="44" t="str">
        <f>'BPU MAINTENANCE FM'!D23</f>
        <v>unité</v>
      </c>
      <c r="E19" s="45">
        <f>'BPU MAINTENANCE FM'!E23</f>
        <v>0</v>
      </c>
      <c r="F19" s="11">
        <f t="shared" si="1"/>
        <v>0</v>
      </c>
    </row>
    <row r="20" spans="1:8" ht="30" customHeight="1" thickBot="1" x14ac:dyDescent="0.3">
      <c r="A20" s="14" t="s">
        <v>60</v>
      </c>
      <c r="B20" s="108" t="str">
        <f>B8</f>
        <v>REMPLACEMENT PRISES DU 6B ET REMPLACEMENT DU POSTE DE REGULATION</v>
      </c>
      <c r="C20" s="109"/>
      <c r="D20" s="109"/>
      <c r="E20" s="110"/>
      <c r="F20" s="16">
        <f>SUM(F10:F19)</f>
        <v>0</v>
      </c>
    </row>
    <row r="21" spans="1:8" ht="48.75" customHeight="1" thickTop="1" x14ac:dyDescent="0.25">
      <c r="A21" s="60" t="s">
        <v>143</v>
      </c>
      <c r="B21" s="40" t="s">
        <v>144</v>
      </c>
      <c r="C21" s="20"/>
      <c r="D21" s="20"/>
      <c r="E21" s="38" t="str">
        <f>E8</f>
        <v>suivant prix du devis du titulaire</v>
      </c>
      <c r="F21" s="34"/>
    </row>
    <row r="22" spans="1:8" s="2" customFormat="1" ht="30" x14ac:dyDescent="0.25">
      <c r="A22" s="17" t="s">
        <v>33</v>
      </c>
      <c r="B22" s="18" t="s">
        <v>32</v>
      </c>
      <c r="C22" s="18" t="s">
        <v>14</v>
      </c>
      <c r="D22" s="18" t="s">
        <v>6</v>
      </c>
      <c r="E22" s="30" t="s">
        <v>7</v>
      </c>
      <c r="F22" s="19" t="s">
        <v>13</v>
      </c>
    </row>
    <row r="23" spans="1:8" ht="25.5" customHeight="1" x14ac:dyDescent="0.25">
      <c r="A23" s="13" t="s">
        <v>29</v>
      </c>
      <c r="B23" s="41" t="s">
        <v>145</v>
      </c>
      <c r="C23" s="6">
        <v>1</v>
      </c>
      <c r="D23" s="43" t="s">
        <v>146</v>
      </c>
      <c r="E23" s="45"/>
      <c r="F23" s="11">
        <f>C23*E23</f>
        <v>0</v>
      </c>
    </row>
    <row r="24" spans="1:8" ht="137.25" customHeight="1" x14ac:dyDescent="0.25">
      <c r="A24" s="13" t="s">
        <v>29</v>
      </c>
      <c r="B24" s="62" t="s">
        <v>147</v>
      </c>
      <c r="C24" s="6">
        <v>1</v>
      </c>
      <c r="D24" s="6" t="s">
        <v>59</v>
      </c>
      <c r="E24" s="45"/>
      <c r="F24" s="11">
        <f>C24*E24</f>
        <v>0</v>
      </c>
    </row>
    <row r="25" spans="1:8" ht="137.25" customHeight="1" x14ac:dyDescent="0.25">
      <c r="A25" s="13" t="s">
        <v>29</v>
      </c>
      <c r="B25" s="62" t="s">
        <v>148</v>
      </c>
      <c r="C25" s="6">
        <v>1</v>
      </c>
      <c r="D25" s="6" t="s">
        <v>59</v>
      </c>
      <c r="E25" s="45"/>
      <c r="F25" s="11">
        <f>C25*E25</f>
        <v>0</v>
      </c>
    </row>
    <row r="26" spans="1:8" ht="25.5" customHeight="1" x14ac:dyDescent="0.25">
      <c r="A26" s="13" t="str">
        <f>'BPU MAINTENANCE FM'!A9</f>
        <v>B1.1</v>
      </c>
      <c r="B26" s="41" t="str">
        <f>'BPU MAINTENANCE FM'!B9</f>
        <v>Technicien
(du lundi au vendredi - heure journée)</v>
      </c>
      <c r="C26" s="6">
        <v>8</v>
      </c>
      <c r="D26" s="43" t="s">
        <v>10</v>
      </c>
      <c r="E26" s="45">
        <f>'BPU MAINTENANCE FM'!E9</f>
        <v>0</v>
      </c>
      <c r="F26" s="11">
        <f>C26*E26</f>
        <v>0</v>
      </c>
    </row>
    <row r="27" spans="1:8" ht="25.5" customHeight="1" x14ac:dyDescent="0.25">
      <c r="A27" s="13" t="str">
        <f>'BPU MAINTENANCE FM'!A24</f>
        <v>B2.2</v>
      </c>
      <c r="B27" s="42" t="str">
        <f>'BPU MAINTENANCE FM'!B24</f>
        <v>déplacement zone Nord Atlantique
(CHLD)</v>
      </c>
      <c r="C27" s="6">
        <v>5</v>
      </c>
      <c r="D27" s="44" t="str">
        <f>'BPU MAINTENANCE FM'!D23</f>
        <v>unité</v>
      </c>
      <c r="E27" s="45">
        <f>'BPU MAINTENANCE FM'!E24</f>
        <v>0</v>
      </c>
      <c r="F27" s="11">
        <f>C27*E27</f>
        <v>0</v>
      </c>
    </row>
    <row r="28" spans="1:8" ht="30" customHeight="1" thickBot="1" x14ac:dyDescent="0.3">
      <c r="A28" s="14" t="s">
        <v>61</v>
      </c>
      <c r="B28" s="108" t="str">
        <f>B21</f>
        <v>Remplacement PANOPLIE DE DETENTE</v>
      </c>
      <c r="C28" s="109"/>
      <c r="D28" s="109"/>
      <c r="E28" s="110"/>
      <c r="F28" s="16">
        <f>SUM(F23:F27)</f>
        <v>0</v>
      </c>
    </row>
    <row r="29" spans="1:8" ht="16.5" thickTop="1" thickBot="1" x14ac:dyDescent="0.3">
      <c r="A29" s="8"/>
      <c r="F29" s="9"/>
    </row>
    <row r="30" spans="1:8" ht="30" customHeight="1" thickBot="1" x14ac:dyDescent="0.3">
      <c r="A30" s="87" t="s">
        <v>153</v>
      </c>
      <c r="B30" s="88"/>
      <c r="C30" s="88"/>
      <c r="D30" s="88"/>
      <c r="E30" s="88"/>
      <c r="F30" s="89"/>
    </row>
    <row r="31" spans="1:8" ht="30" customHeight="1" thickTop="1" x14ac:dyDescent="0.25">
      <c r="A31" s="78"/>
      <c r="B31" s="79"/>
      <c r="C31" s="79"/>
      <c r="D31" s="80"/>
      <c r="E31" s="24" t="s">
        <v>3</v>
      </c>
      <c r="F31" s="25" t="s">
        <v>4</v>
      </c>
    </row>
    <row r="32" spans="1:8" ht="39" customHeight="1" thickBot="1" x14ac:dyDescent="0.3">
      <c r="A32" s="81" t="str">
        <f>A30</f>
        <v>TOTAL SIMULATION REMPLACEMENTS DES INSTALLATIONS FM</v>
      </c>
      <c r="B32" s="82"/>
      <c r="C32" s="82"/>
      <c r="D32" s="83"/>
      <c r="E32" s="26">
        <f>SUM(F20,F28)</f>
        <v>0</v>
      </c>
      <c r="F32" s="27">
        <f>E32*1.085</f>
        <v>0</v>
      </c>
      <c r="H32" s="4"/>
    </row>
  </sheetData>
  <mergeCells count="10">
    <mergeCell ref="A1:F1"/>
    <mergeCell ref="A2:F2"/>
    <mergeCell ref="A3:F3"/>
    <mergeCell ref="A5:F5"/>
    <mergeCell ref="A7:F7"/>
    <mergeCell ref="A31:D31"/>
    <mergeCell ref="A32:D32"/>
    <mergeCell ref="B28:E28"/>
    <mergeCell ref="B20:E20"/>
    <mergeCell ref="A30:F3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EQUIPEMENTS FM DU CHUM&amp;R&amp;P/&amp;N</oddHeader>
    <oddFooter>&amp;L&amp;A
MAINTENANCE DES EQUIPEMENTS FM DU CHUM&amp;R&amp;P/&amp;N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="90" zoomScaleNormal="90" workbookViewId="0">
      <selection activeCell="A9" sqref="A9:F9"/>
    </sheetView>
  </sheetViews>
  <sheetFormatPr baseColWidth="10" defaultColWidth="11.42578125" defaultRowHeight="15" x14ac:dyDescent="0.25"/>
  <cols>
    <col min="1" max="1" width="21.7109375" style="1" customWidth="1"/>
    <col min="2" max="2" width="49.7109375" style="1" customWidth="1"/>
    <col min="3" max="3" width="13.140625" style="2" customWidth="1"/>
    <col min="4" max="4" width="14.85546875" style="2" customWidth="1"/>
    <col min="5" max="5" width="17.140625" style="3" customWidth="1"/>
    <col min="6" max="6" width="17.140625" style="4" customWidth="1"/>
    <col min="7" max="7" width="11.42578125" style="1"/>
    <col min="8" max="8" width="26.85546875" style="1" customWidth="1"/>
    <col min="9" max="16384" width="11.42578125" style="1"/>
  </cols>
  <sheetData>
    <row r="1" spans="1:8" ht="29.25" customHeight="1" x14ac:dyDescent="0.25">
      <c r="A1" s="96" t="s">
        <v>46</v>
      </c>
      <c r="B1" s="97"/>
      <c r="C1" s="97"/>
      <c r="D1" s="97"/>
      <c r="E1" s="97"/>
      <c r="F1" s="98"/>
    </row>
    <row r="2" spans="1:8" ht="55.5" customHeight="1" x14ac:dyDescent="0.25">
      <c r="A2" s="99" t="str">
        <f>'BPU MAINTENANCE FM'!A2:E2</f>
        <v>MAINTENANCE DES EQUIPEMENTS DE FLUIDES MEDICAUX DU CHUM</v>
      </c>
      <c r="B2" s="100"/>
      <c r="C2" s="100"/>
      <c r="D2" s="100"/>
      <c r="E2" s="100"/>
      <c r="F2" s="101"/>
    </row>
    <row r="3" spans="1:8" ht="33.75" customHeight="1" x14ac:dyDescent="0.25">
      <c r="A3" s="93" t="s">
        <v>12</v>
      </c>
      <c r="B3" s="94"/>
      <c r="C3" s="94"/>
      <c r="D3" s="94"/>
      <c r="E3" s="94"/>
      <c r="F3" s="95"/>
    </row>
    <row r="4" spans="1:8" ht="15.75" thickBot="1" x14ac:dyDescent="0.3">
      <c r="A4" s="8"/>
      <c r="F4" s="9"/>
    </row>
    <row r="5" spans="1:8" ht="30" customHeight="1" thickBot="1" x14ac:dyDescent="0.3">
      <c r="A5" s="87" t="str">
        <f>'DQE Simulation main. corrective'!A68:F68</f>
        <v>TOTAL SIMULATION MAINTENANCE CORRECTIVE DES EQUIPEMENTS FM</v>
      </c>
      <c r="B5" s="88"/>
      <c r="C5" s="88"/>
      <c r="D5" s="88"/>
      <c r="E5" s="88"/>
      <c r="F5" s="89"/>
    </row>
    <row r="6" spans="1:8" ht="30" customHeight="1" thickTop="1" x14ac:dyDescent="0.25">
      <c r="A6" s="78"/>
      <c r="B6" s="79"/>
      <c r="C6" s="79"/>
      <c r="D6" s="80"/>
      <c r="E6" s="24" t="s">
        <v>3</v>
      </c>
      <c r="F6" s="25" t="s">
        <v>4</v>
      </c>
    </row>
    <row r="7" spans="1:8" ht="39" customHeight="1" thickBot="1" x14ac:dyDescent="0.3">
      <c r="A7" s="81" t="str">
        <f>A5</f>
        <v>TOTAL SIMULATION MAINTENANCE CORRECTIVE DES EQUIPEMENTS FM</v>
      </c>
      <c r="B7" s="82"/>
      <c r="C7" s="82"/>
      <c r="D7" s="83"/>
      <c r="E7" s="26">
        <f>'DQE Simulation main. corrective'!E70</f>
        <v>0</v>
      </c>
      <c r="F7" s="27">
        <f>E7*1.085</f>
        <v>0</v>
      </c>
      <c r="H7" s="4"/>
    </row>
    <row r="8" spans="1:8" ht="15.75" thickBot="1" x14ac:dyDescent="0.3"/>
    <row r="9" spans="1:8" ht="30" customHeight="1" thickBot="1" x14ac:dyDescent="0.3">
      <c r="A9" s="87" t="str">
        <f>'DQE Simulat° Remplacements FM'!A30:F30</f>
        <v>TOTAL SIMULATION REMPLACEMENTS DES INSTALLATIONS FM</v>
      </c>
      <c r="B9" s="88"/>
      <c r="C9" s="88"/>
      <c r="D9" s="88"/>
      <c r="E9" s="88"/>
      <c r="F9" s="89"/>
    </row>
    <row r="10" spans="1:8" ht="30" customHeight="1" thickTop="1" x14ac:dyDescent="0.25">
      <c r="A10" s="78"/>
      <c r="B10" s="79"/>
      <c r="C10" s="79"/>
      <c r="D10" s="80"/>
      <c r="E10" s="24" t="s">
        <v>3</v>
      </c>
      <c r="F10" s="25" t="s">
        <v>4</v>
      </c>
    </row>
    <row r="11" spans="1:8" ht="39" customHeight="1" thickBot="1" x14ac:dyDescent="0.3">
      <c r="A11" s="81" t="str">
        <f>A9</f>
        <v>TOTAL SIMULATION REMPLACEMENTS DES INSTALLATIONS FM</v>
      </c>
      <c r="B11" s="82"/>
      <c r="C11" s="82"/>
      <c r="D11" s="83"/>
      <c r="E11" s="26">
        <f>'DQE Simulat° Remplacements FM'!E32</f>
        <v>0</v>
      </c>
      <c r="F11" s="27">
        <f>E11*1.085</f>
        <v>0</v>
      </c>
      <c r="H11" s="4"/>
    </row>
  </sheetData>
  <mergeCells count="9">
    <mergeCell ref="A11:D11"/>
    <mergeCell ref="A1:F1"/>
    <mergeCell ref="A2:F2"/>
    <mergeCell ref="A3:F3"/>
    <mergeCell ref="A5:F5"/>
    <mergeCell ref="A6:D6"/>
    <mergeCell ref="A7:D7"/>
    <mergeCell ref="A9:F9"/>
    <mergeCell ref="A10:D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&amp;L&amp;A
MAINTENANCE DES EQUIPEMENTS FM DU CHUM&amp;R&amp;P/&amp;N</oddHeader>
    <oddFooter>&amp;L&amp;A
MAINTENANCE DES EQUIPEMENTS FM DU CHUM&amp;R&amp;P/&amp;N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BPU MAINTENANCE FM</vt:lpstr>
      <vt:lpstr>DQE Simulation main. corrective</vt:lpstr>
      <vt:lpstr>DQE Simulat° Remplacements FM</vt:lpstr>
      <vt:lpstr>Synthèse des DQE FM</vt:lpstr>
      <vt:lpstr>'BPU MAINTENANCE FM'!Impression_des_titres</vt:lpstr>
      <vt:lpstr>'DQE Simulat° Remplacements FM'!Impression_des_titres</vt:lpstr>
      <vt:lpstr>'DQE Simulation main. corrective'!Impression_des_titres</vt:lpstr>
      <vt:lpstr>'Synthèse des DQE FM'!Impression_des_titres</vt:lpstr>
      <vt:lpstr>'BPU MAINTENANCE FM'!Zone_d_impression</vt:lpstr>
      <vt:lpstr>'DQE Simulat° Remplacements FM'!Zone_d_impression</vt:lpstr>
      <vt:lpstr>'DQE Simulation main. corrective'!Zone_d_impression</vt:lpstr>
      <vt:lpstr>'Synthèse des DQE FM'!Zone_d_impression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2026-01-27T14:59:40Z</cp:lastPrinted>
  <dcterms:created xsi:type="dcterms:W3CDTF">2022-10-10T15:14:42Z</dcterms:created>
  <dcterms:modified xsi:type="dcterms:W3CDTF">2026-01-27T15:04:04Z</dcterms:modified>
</cp:coreProperties>
</file>